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trski\root\docs\"/>
    </mc:Choice>
  </mc:AlternateContent>
  <bookViews>
    <workbookView xWindow="6960" yWindow="450" windowWidth="10350" windowHeight="9300" activeTab="4"/>
  </bookViews>
  <sheets>
    <sheet name="継続用" sheetId="6" r:id="rId1"/>
    <sheet name="移籍用" sheetId="2" r:id="rId2"/>
    <sheet name="新規用" sheetId="3" r:id="rId3"/>
    <sheet name="個人データ" sheetId="4" r:id="rId4"/>
    <sheet name="使い方" sheetId="5" r:id="rId5"/>
  </sheets>
  <definedNames>
    <definedName name="_xlnm.Print_Area" localSheetId="1">移籍用!$C$4:$L$25</definedName>
    <definedName name="_xlnm.Print_Area" localSheetId="2">新規用!$C$4:$L$25</definedName>
  </definedNames>
  <calcPr calcId="152511"/>
</workbook>
</file>

<file path=xl/calcChain.xml><?xml version="1.0" encoding="utf-8"?>
<calcChain xmlns="http://schemas.openxmlformats.org/spreadsheetml/2006/main">
  <c r="F14" i="5" l="1"/>
  <c r="A5" i="2" l="1"/>
  <c r="A5" i="3"/>
  <c r="A4" i="2"/>
  <c r="A4" i="3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8" i="3"/>
  <c r="A8" i="2"/>
  <c r="F21" i="2" l="1"/>
  <c r="F17" i="2"/>
  <c r="F13" i="2"/>
  <c r="D21" i="3"/>
  <c r="D13" i="3"/>
  <c r="D21" i="2"/>
  <c r="D17" i="2"/>
  <c r="D13" i="2"/>
  <c r="D19" i="3"/>
  <c r="F19" i="2"/>
  <c r="F15" i="2"/>
  <c r="F11" i="2"/>
  <c r="D17" i="3"/>
  <c r="D19" i="2"/>
  <c r="D15" i="2"/>
  <c r="D11" i="2"/>
  <c r="D15" i="3"/>
  <c r="D11" i="3"/>
  <c r="E9" i="2"/>
  <c r="E8" i="2"/>
  <c r="D8" i="3"/>
  <c r="D9" i="3"/>
  <c r="G8" i="2"/>
  <c r="G9" i="2"/>
  <c r="C8" i="2"/>
  <c r="K8" i="2"/>
  <c r="J9" i="2"/>
  <c r="I8" i="2"/>
  <c r="A6" i="3"/>
  <c r="C4" i="3" s="1"/>
  <c r="A6" i="2"/>
  <c r="C4" i="2" s="1"/>
  <c r="L8" i="3"/>
  <c r="I8" i="3"/>
  <c r="F8" i="3"/>
  <c r="A10" i="2"/>
  <c r="C9" i="2"/>
  <c r="H8" i="3"/>
  <c r="K9" i="2"/>
  <c r="F9" i="2"/>
  <c r="L8" i="2"/>
  <c r="H8" i="2"/>
  <c r="D8" i="2"/>
  <c r="J8" i="3"/>
  <c r="E8" i="3"/>
  <c r="H9" i="2"/>
  <c r="D9" i="2"/>
  <c r="J8" i="2"/>
  <c r="F8" i="2"/>
  <c r="C9" i="3"/>
  <c r="C8" i="3"/>
  <c r="A10" i="3"/>
  <c r="K8" i="3"/>
  <c r="G8" i="3"/>
  <c r="J10" i="3" l="1"/>
  <c r="F10" i="3"/>
  <c r="C11" i="3"/>
  <c r="E10" i="3"/>
  <c r="L10" i="3"/>
  <c r="H10" i="3"/>
  <c r="D10" i="3"/>
  <c r="K10" i="3"/>
  <c r="G10" i="3"/>
  <c r="C10" i="3"/>
  <c r="I10" i="3"/>
  <c r="H11" i="2"/>
  <c r="J10" i="2"/>
  <c r="F10" i="2"/>
  <c r="G11" i="2"/>
  <c r="I10" i="2"/>
  <c r="K11" i="2"/>
  <c r="L10" i="2"/>
  <c r="H10" i="2"/>
  <c r="D10" i="2"/>
  <c r="J11" i="2"/>
  <c r="E11" i="2"/>
  <c r="K10" i="2"/>
  <c r="G10" i="2"/>
  <c r="C10" i="2"/>
  <c r="C11" i="2"/>
  <c r="E10" i="2"/>
  <c r="A12" i="2"/>
  <c r="A12" i="3"/>
  <c r="J12" i="3" l="1"/>
  <c r="F12" i="3"/>
  <c r="I12" i="3"/>
  <c r="L12" i="3"/>
  <c r="H12" i="3"/>
  <c r="D12" i="3"/>
  <c r="K12" i="3"/>
  <c r="G12" i="3"/>
  <c r="C12" i="3"/>
  <c r="C13" i="3"/>
  <c r="E12" i="3"/>
  <c r="K13" i="2"/>
  <c r="L12" i="2"/>
  <c r="H12" i="2"/>
  <c r="D12" i="2"/>
  <c r="J13" i="2"/>
  <c r="K12" i="2"/>
  <c r="G12" i="2"/>
  <c r="H13" i="2"/>
  <c r="J12" i="2"/>
  <c r="F12" i="2"/>
  <c r="G13" i="2"/>
  <c r="C13" i="2"/>
  <c r="I12" i="2"/>
  <c r="E12" i="2"/>
  <c r="E13" i="2"/>
  <c r="C12" i="2"/>
  <c r="A14" i="2"/>
  <c r="A14" i="3"/>
  <c r="J14" i="3" l="1"/>
  <c r="F14" i="3"/>
  <c r="E14" i="3"/>
  <c r="L14" i="3"/>
  <c r="H14" i="3"/>
  <c r="D14" i="3"/>
  <c r="K14" i="3"/>
  <c r="G14" i="3"/>
  <c r="C14" i="3"/>
  <c r="C15" i="3"/>
  <c r="I14" i="3"/>
  <c r="H15" i="2"/>
  <c r="J14" i="2"/>
  <c r="F14" i="2"/>
  <c r="C15" i="2"/>
  <c r="I14" i="2"/>
  <c r="K15" i="2"/>
  <c r="L14" i="2"/>
  <c r="H14" i="2"/>
  <c r="D14" i="2"/>
  <c r="J15" i="2"/>
  <c r="E15" i="2"/>
  <c r="K14" i="2"/>
  <c r="G14" i="2"/>
  <c r="C14" i="2"/>
  <c r="G15" i="2"/>
  <c r="E14" i="2"/>
  <c r="A16" i="2"/>
  <c r="A16" i="3"/>
  <c r="J16" i="3" l="1"/>
  <c r="F16" i="3"/>
  <c r="C17" i="3"/>
  <c r="E16" i="3"/>
  <c r="L16" i="3"/>
  <c r="H16" i="3"/>
  <c r="D16" i="3"/>
  <c r="K16" i="3"/>
  <c r="G16" i="3"/>
  <c r="C16" i="3"/>
  <c r="I16" i="3"/>
  <c r="K17" i="2"/>
  <c r="L16" i="2"/>
  <c r="H16" i="2"/>
  <c r="D16" i="2"/>
  <c r="J17" i="2"/>
  <c r="E17" i="2"/>
  <c r="K16" i="2"/>
  <c r="G16" i="2"/>
  <c r="C16" i="2"/>
  <c r="H17" i="2"/>
  <c r="J16" i="2"/>
  <c r="F16" i="2"/>
  <c r="G17" i="2"/>
  <c r="C17" i="2"/>
  <c r="I16" i="2"/>
  <c r="E16" i="2"/>
  <c r="A18" i="2"/>
  <c r="A18" i="3"/>
  <c r="J18" i="3" l="1"/>
  <c r="F18" i="3"/>
  <c r="C19" i="3"/>
  <c r="L18" i="3"/>
  <c r="H18" i="3"/>
  <c r="D18" i="3"/>
  <c r="K18" i="3"/>
  <c r="G18" i="3"/>
  <c r="C18" i="3"/>
  <c r="I18" i="3"/>
  <c r="E18" i="3"/>
  <c r="H19" i="2"/>
  <c r="J18" i="2"/>
  <c r="F18" i="2"/>
  <c r="G19" i="2"/>
  <c r="C19" i="2"/>
  <c r="I18" i="2"/>
  <c r="E18" i="2"/>
  <c r="K19" i="2"/>
  <c r="L18" i="2"/>
  <c r="H18" i="2"/>
  <c r="D18" i="2"/>
  <c r="J19" i="2"/>
  <c r="E19" i="2"/>
  <c r="K18" i="2"/>
  <c r="G18" i="2"/>
  <c r="C18" i="2"/>
  <c r="A20" i="2"/>
  <c r="A20" i="3"/>
  <c r="J20" i="3" l="1"/>
  <c r="F20" i="3"/>
  <c r="I20" i="3"/>
  <c r="L20" i="3"/>
  <c r="H20" i="3"/>
  <c r="D20" i="3"/>
  <c r="K20" i="3"/>
  <c r="G20" i="3"/>
  <c r="C20" i="3"/>
  <c r="C21" i="3"/>
  <c r="E20" i="3"/>
  <c r="K21" i="2"/>
  <c r="L20" i="2"/>
  <c r="H20" i="2"/>
  <c r="D20" i="2"/>
  <c r="J21" i="2"/>
  <c r="E21" i="2"/>
  <c r="K20" i="2"/>
  <c r="G20" i="2"/>
  <c r="C20" i="2"/>
  <c r="H21" i="2"/>
  <c r="J20" i="2"/>
  <c r="F20" i="2"/>
  <c r="G21" i="2"/>
  <c r="C21" i="2"/>
  <c r="I20" i="2"/>
  <c r="E20" i="2"/>
</calcChain>
</file>

<file path=xl/sharedStrings.xml><?xml version="1.0" encoding="utf-8"?>
<sst xmlns="http://schemas.openxmlformats.org/spreadsheetml/2006/main" count="314" uniqueCount="188">
  <si>
    <t>*　*　*　*　*</t>
  </si>
  <si>
    <t>*　*　*　*</t>
  </si>
  <si>
    <t>SAJ競技者番号(クロカン)</t>
    <phoneticPr fontId="3"/>
  </si>
  <si>
    <t>SAJ競技者番号(アルペン)</t>
    <rPh sb="3" eb="6">
      <t>キョウギシャ</t>
    </rPh>
    <rPh sb="6" eb="8">
      <t>バンゴウ</t>
    </rPh>
    <phoneticPr fontId="3"/>
  </si>
  <si>
    <t>SAT競技者番号</t>
    <rPh sb="3" eb="6">
      <t>キョウギシャ</t>
    </rPh>
    <rPh sb="6" eb="8">
      <t>バンゴウ</t>
    </rPh>
    <phoneticPr fontId="3"/>
  </si>
  <si>
    <t>SAJ会員番号</t>
    <rPh sb="3" eb="5">
      <t>カイイン</t>
    </rPh>
    <rPh sb="5" eb="7">
      <t>バンゴウ</t>
    </rPh>
    <phoneticPr fontId="3"/>
  </si>
  <si>
    <t>ローマ字　　(ヘボン式）</t>
    <rPh sb="3" eb="4">
      <t>ジ</t>
    </rPh>
    <rPh sb="10" eb="11">
      <t>シキ</t>
    </rPh>
    <phoneticPr fontId="3"/>
  </si>
  <si>
    <t>電話番号</t>
    <rPh sb="0" eb="2">
      <t>デンワ</t>
    </rPh>
    <rPh sb="2" eb="4">
      <t>バンゴウ</t>
    </rPh>
    <phoneticPr fontId="3"/>
  </si>
  <si>
    <t>住　　　　　　　　　　　　　所</t>
    <rPh sb="0" eb="1">
      <t>ジュウ</t>
    </rPh>
    <rPh sb="14" eb="15">
      <t>ショ</t>
    </rPh>
    <phoneticPr fontId="3"/>
  </si>
  <si>
    <t>郵便番号</t>
    <rPh sb="0" eb="4">
      <t>ユウビンバンゴウ</t>
    </rPh>
    <phoneticPr fontId="3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</si>
  <si>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</si>
  <si>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</si>
  <si>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</si>
  <si>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ふ　　り　　が　　な</t>
    <phoneticPr fontId="3"/>
  </si>
  <si>
    <t>氏　　　　　　　　　名</t>
    <rPh sb="0" eb="1">
      <t>シ</t>
    </rPh>
    <rPh sb="10" eb="11">
      <t>メイ</t>
    </rPh>
    <phoneticPr fontId="3"/>
  </si>
  <si>
    <t>移籍用</t>
    <rPh sb="0" eb="2">
      <t>イセキ</t>
    </rPh>
    <rPh sb="2" eb="3">
      <t>ヨウ</t>
    </rPh>
    <phoneticPr fontId="3"/>
  </si>
  <si>
    <t>新規</t>
    <rPh sb="0" eb="2">
      <t>シンキ</t>
    </rPh>
    <phoneticPr fontId="3"/>
  </si>
  <si>
    <t>SAJ競技者番号(クロカン)</t>
    <phoneticPr fontId="3"/>
  </si>
  <si>
    <t>ふ　　り　　が　　な</t>
    <phoneticPr fontId="3"/>
  </si>
  <si>
    <t>新規用</t>
    <rPh sb="0" eb="2">
      <t>シンキ</t>
    </rPh>
    <rPh sb="2" eb="3">
      <t>ヨウ</t>
    </rPh>
    <phoneticPr fontId="3"/>
  </si>
  <si>
    <t>男</t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</si>
  <si>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</si>
  <si>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</si>
  <si>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〒</t>
    <phoneticPr fontId="3"/>
  </si>
  <si>
    <t>SAJ競技者
番号(CC)</t>
    <rPh sb="3" eb="6">
      <t>キョウギシャ</t>
    </rPh>
    <rPh sb="7" eb="9">
      <t>バンゴウ</t>
    </rPh>
    <phoneticPr fontId="3"/>
  </si>
  <si>
    <t>SAJ競技者
番号(AL)</t>
    <rPh sb="3" eb="6">
      <t>キョウギシャ</t>
    </rPh>
    <rPh sb="7" eb="9">
      <t>バンゴウ</t>
    </rPh>
    <phoneticPr fontId="3"/>
  </si>
  <si>
    <t>SAT競技者
番号</t>
    <rPh sb="3" eb="6">
      <t>キョウギシャ</t>
    </rPh>
    <rPh sb="7" eb="9">
      <t>バンゴウ</t>
    </rPh>
    <phoneticPr fontId="3"/>
  </si>
  <si>
    <t>SAJ会員
番号</t>
    <rPh sb="3" eb="5">
      <t>カイイン</t>
    </rPh>
    <rPh sb="6" eb="8">
      <t>バンゴウ</t>
    </rPh>
    <phoneticPr fontId="3"/>
  </si>
  <si>
    <t>生年月日</t>
    <rPh sb="0" eb="4">
      <t>セイネンガッピ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</si>
  <si>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</si>
  <si>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</si>
  <si>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ローマ字</t>
    <rPh sb="3" eb="4">
      <t>ジ</t>
    </rPh>
    <phoneticPr fontId="3"/>
  </si>
  <si>
    <t>ふりがな</t>
    <phoneticPr fontId="3"/>
  </si>
  <si>
    <t>氏名</t>
    <rPh sb="0" eb="2">
      <t>シメイ</t>
    </rPh>
    <phoneticPr fontId="3"/>
  </si>
  <si>
    <t>新規=1
移籍=2
継続=3</t>
    <rPh sb="0" eb="2">
      <t>シンキ</t>
    </rPh>
    <rPh sb="5" eb="7">
      <t>イセキ</t>
    </rPh>
    <rPh sb="10" eb="12">
      <t>ケイゾク</t>
    </rPh>
    <phoneticPr fontId="3"/>
  </si>
  <si>
    <t>〔注意１〕　３つの競技者登録（SAJ競技者(ｱﾙﾍﾟﾝ)，SAJ競技者(ｸﾛｶﾝ)，SAT競技者）のうち，登録申請しない個所には斜線を記入すること。</t>
    <rPh sb="1" eb="3">
      <t>チュウイ</t>
    </rPh>
    <rPh sb="9" eb="12">
      <t>キョウギシャ</t>
    </rPh>
    <rPh sb="12" eb="14">
      <t>トウロク</t>
    </rPh>
    <rPh sb="18" eb="21">
      <t>キョウギシャ</t>
    </rPh>
    <rPh sb="53" eb="55">
      <t>トウロク</t>
    </rPh>
    <rPh sb="55" eb="57">
      <t>シンセイ</t>
    </rPh>
    <rPh sb="60" eb="62">
      <t>カショ</t>
    </rPh>
    <rPh sb="64" eb="66">
      <t>シャセン</t>
    </rPh>
    <rPh sb="67" eb="69">
      <t>キニュウ</t>
    </rPh>
    <phoneticPr fontId="1"/>
  </si>
  <si>
    <t>〔注意２〕　４つの登録（SAJ会員，SAJ競技者(ｱﾙﾍﾟﾝ)，SAJ競技者(ｸﾛｶﾝ)，SAT競技者）のうち，すでに登録番号がある場合には該当個所に番号を記入すること。</t>
    <rPh sb="1" eb="3">
      <t>チュウイ</t>
    </rPh>
    <rPh sb="9" eb="11">
      <t>トウロク</t>
    </rPh>
    <rPh sb="15" eb="17">
      <t>カイイン</t>
    </rPh>
    <rPh sb="21" eb="24">
      <t>キョウギシャ</t>
    </rPh>
    <rPh sb="59" eb="61">
      <t>トウロク</t>
    </rPh>
    <rPh sb="61" eb="63">
      <t>バンゴウ</t>
    </rPh>
    <rPh sb="66" eb="68">
      <t>バアイ</t>
    </rPh>
    <rPh sb="70" eb="72">
      <t>ガイトウ</t>
    </rPh>
    <rPh sb="72" eb="74">
      <t>カショ</t>
    </rPh>
    <rPh sb="75" eb="77">
      <t>バンゴウ</t>
    </rPh>
    <rPh sb="78" eb="80">
      <t>キニュウ</t>
    </rPh>
    <phoneticPr fontId="1"/>
  </si>
  <si>
    <t>〔注意３〕　４つの登録（SAJ会員，SAJ競技者(ｱﾙﾍﾟﾝ)，SAJ競技者(ｸﾛｶﾝ)，SAT競技者）のうち，今年度新たに登録する場合には，「新規」と記入すること。</t>
    <rPh sb="1" eb="3">
      <t>チュウイ</t>
    </rPh>
    <rPh sb="21" eb="24">
      <t>キョウギシャ</t>
    </rPh>
    <rPh sb="56" eb="59">
      <t>コンネンド</t>
    </rPh>
    <rPh sb="59" eb="60">
      <t>アラ</t>
    </rPh>
    <rPh sb="62" eb="64">
      <t>トウロク</t>
    </rPh>
    <rPh sb="66" eb="68">
      <t>バアイ</t>
    </rPh>
    <rPh sb="72" eb="74">
      <t>シンキ</t>
    </rPh>
    <rPh sb="76" eb="78">
      <t>キニュウ</t>
    </rPh>
    <phoneticPr fontId="1"/>
  </si>
  <si>
    <t>〔注意〕　３つの競技者登録（SAJ競技者(ｱﾙﾍﾟﾝ)，SAJ競技者(ｸﾛｶﾝ)，SAT競技者）のうち，登録申請をする箇所は新規に○印を，登録申請しない個所には斜線を記入すること。</t>
    <rPh sb="1" eb="3">
      <t>チュウイ</t>
    </rPh>
    <rPh sb="8" eb="11">
      <t>キョウギシャ</t>
    </rPh>
    <rPh sb="11" eb="13">
      <t>トウロク</t>
    </rPh>
    <rPh sb="17" eb="20">
      <t>キョウギシャ</t>
    </rPh>
    <rPh sb="52" eb="54">
      <t>トウロク</t>
    </rPh>
    <rPh sb="54" eb="56">
      <t>シンセイ</t>
    </rPh>
    <rPh sb="59" eb="61">
      <t>カショ</t>
    </rPh>
    <rPh sb="62" eb="64">
      <t>シンキ</t>
    </rPh>
    <rPh sb="66" eb="67">
      <t>シルシ</t>
    </rPh>
    <rPh sb="69" eb="71">
      <t>トウロク</t>
    </rPh>
    <rPh sb="71" eb="73">
      <t>シンセイ</t>
    </rPh>
    <rPh sb="76" eb="78">
      <t>カショ</t>
    </rPh>
    <rPh sb="80" eb="82">
      <t>シャセン</t>
    </rPh>
    <rPh sb="83" eb="85">
      <t>キニュウ</t>
    </rPh>
    <phoneticPr fontId="3"/>
  </si>
  <si>
    <t>新規</t>
    <rPh sb="0" eb="2">
      <t>シンキ</t>
    </rPh>
    <phoneticPr fontId="2"/>
  </si>
  <si>
    <t>あきむら あきら</t>
    <phoneticPr fontId="2"/>
  </si>
  <si>
    <t>いまむら いちろう</t>
    <phoneticPr fontId="2"/>
  </si>
  <si>
    <t>うちむら うみ</t>
    <phoneticPr fontId="2"/>
  </si>
  <si>
    <t>えむら えり</t>
    <phoneticPr fontId="2"/>
  </si>
  <si>
    <t>おおむら おとひこ</t>
    <phoneticPr fontId="2"/>
  </si>
  <si>
    <t>かわむら かれん</t>
    <phoneticPr fontId="2"/>
  </si>
  <si>
    <t>きむら きちじ</t>
    <phoneticPr fontId="2"/>
  </si>
  <si>
    <t>くさむら くにひこ</t>
    <phoneticPr fontId="2"/>
  </si>
  <si>
    <t>けんむら けんた</t>
    <phoneticPr fontId="2"/>
  </si>
  <si>
    <t>こまむら このみ</t>
    <phoneticPr fontId="2"/>
  </si>
  <si>
    <t>ささむら さおり</t>
    <phoneticPr fontId="2"/>
  </si>
  <si>
    <t>しむら しげぞう</t>
    <phoneticPr fontId="2"/>
  </si>
  <si>
    <t>すえむら すすむ</t>
    <phoneticPr fontId="2"/>
  </si>
  <si>
    <t>せきむら せりな</t>
    <phoneticPr fontId="2"/>
  </si>
  <si>
    <t>そむら そら</t>
    <phoneticPr fontId="2"/>
  </si>
  <si>
    <t>AKIMURA Akira</t>
    <phoneticPr fontId="3"/>
  </si>
  <si>
    <t>IMAMURA Ichiro</t>
    <phoneticPr fontId="3"/>
  </si>
  <si>
    <t>UCHIMURA Umi</t>
    <phoneticPr fontId="3"/>
  </si>
  <si>
    <t>EMURA Eri</t>
    <phoneticPr fontId="3"/>
  </si>
  <si>
    <t>KAWAMURA Karen</t>
    <phoneticPr fontId="3"/>
  </si>
  <si>
    <t>OMURA Otohiko</t>
    <phoneticPr fontId="3"/>
  </si>
  <si>
    <t>KIMURA Kichiji</t>
    <phoneticPr fontId="3"/>
  </si>
  <si>
    <t>KUSAMURA Kunihiko</t>
    <phoneticPr fontId="2"/>
  </si>
  <si>
    <t>KENMURA Kenta</t>
    <phoneticPr fontId="2"/>
  </si>
  <si>
    <t>KOMAMURA Konomi</t>
    <phoneticPr fontId="2"/>
  </si>
  <si>
    <t>SASAMURA Saori</t>
    <phoneticPr fontId="2"/>
  </si>
  <si>
    <t>SHIMURA Shigezo</t>
    <phoneticPr fontId="2"/>
  </si>
  <si>
    <t>SUEMURA Susumu</t>
    <phoneticPr fontId="2"/>
  </si>
  <si>
    <t>SEKIMURA Serina</t>
    <phoneticPr fontId="2"/>
  </si>
  <si>
    <t>SOMURA Sora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</si>
  <si>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</si>
  <si>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</si>
  <si>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秋村 晃</t>
  </si>
  <si>
    <t>今村 一郎</t>
  </si>
  <si>
    <t>内村 海</t>
  </si>
  <si>
    <t>江村 絵梨</t>
  </si>
  <si>
    <t>大村 乙彦</t>
  </si>
  <si>
    <t>河村 花玲</t>
  </si>
  <si>
    <t>木村 吉次</t>
  </si>
  <si>
    <t>草村 邦彦</t>
  </si>
  <si>
    <t>剣村 健太</t>
  </si>
  <si>
    <t>駒村 このみ</t>
  </si>
  <si>
    <t>笹村 沙織</t>
  </si>
  <si>
    <t>志村 重三</t>
  </si>
  <si>
    <t>末村 進</t>
  </si>
  <si>
    <t>関村 瀬里奈</t>
  </si>
  <si>
    <t>曽村 宙</t>
  </si>
  <si>
    <t>田村 嵩</t>
    <rPh sb="0" eb="2">
      <t>タムラ</t>
    </rPh>
    <rPh sb="3" eb="4">
      <t>タカシ</t>
    </rPh>
    <phoneticPr fontId="2"/>
  </si>
  <si>
    <t>近村 知恵</t>
    <rPh sb="0" eb="2">
      <t>チカムラ</t>
    </rPh>
    <rPh sb="3" eb="5">
      <t>チエ</t>
    </rPh>
    <phoneticPr fontId="2"/>
  </si>
  <si>
    <t>津村 剛</t>
    <rPh sb="0" eb="2">
      <t>ツムラ</t>
    </rPh>
    <rPh sb="3" eb="4">
      <t>ツヨシ</t>
    </rPh>
    <phoneticPr fontId="2"/>
  </si>
  <si>
    <t>寺村 鉄平</t>
    <rPh sb="0" eb="2">
      <t>テラムラ</t>
    </rPh>
    <rPh sb="3" eb="5">
      <t>テッペイ</t>
    </rPh>
    <phoneticPr fontId="2"/>
  </si>
  <si>
    <t>戸村 瞳子</t>
    <rPh sb="0" eb="2">
      <t>トムラ</t>
    </rPh>
    <rPh sb="3" eb="5">
      <t>トウコ</t>
    </rPh>
    <phoneticPr fontId="2"/>
  </si>
  <si>
    <t>たむら たかし</t>
    <phoneticPr fontId="2"/>
  </si>
  <si>
    <t>ちかむら ちえ</t>
    <phoneticPr fontId="2"/>
  </si>
  <si>
    <t>つむら つよし</t>
    <phoneticPr fontId="2"/>
  </si>
  <si>
    <t>てらむら てっぺい</t>
    <phoneticPr fontId="2"/>
  </si>
  <si>
    <t>とむら とうこ</t>
    <phoneticPr fontId="2"/>
  </si>
  <si>
    <t>TAMURA Takashi</t>
    <phoneticPr fontId="2"/>
  </si>
  <si>
    <t>CHIKAMURA Chie</t>
    <phoneticPr fontId="2"/>
  </si>
  <si>
    <t>TSUMURA Tsuyoshi</t>
    <phoneticPr fontId="2"/>
  </si>
  <si>
    <t>TERAMURA Teppei</t>
    <phoneticPr fontId="2"/>
  </si>
  <si>
    <t>TOMURA Toko</t>
    <phoneticPr fontId="2"/>
  </si>
  <si>
    <t>東京都千代田区千代田1-1-1</t>
    <rPh sb="0" eb="3">
      <t>トウキョウト</t>
    </rPh>
    <rPh sb="3" eb="7">
      <t>チヨダク</t>
    </rPh>
    <rPh sb="7" eb="10">
      <t>チヨダ</t>
    </rPh>
    <phoneticPr fontId="2"/>
  </si>
  <si>
    <t>東京都中央区中央2-2-2</t>
    <rPh sb="0" eb="3">
      <t>トウキョウト</t>
    </rPh>
    <rPh sb="3" eb="6">
      <t>チュウオウク</t>
    </rPh>
    <rPh sb="6" eb="8">
      <t>チュウオウ</t>
    </rPh>
    <phoneticPr fontId="2"/>
  </si>
  <si>
    <t>東京都新宿区新宿4-4-4</t>
    <rPh sb="0" eb="3">
      <t>トウキョウト</t>
    </rPh>
    <rPh sb="3" eb="6">
      <t>シンジュクク</t>
    </rPh>
    <rPh sb="6" eb="8">
      <t>シンジュク</t>
    </rPh>
    <phoneticPr fontId="2"/>
  </si>
  <si>
    <t>東京都杉並区杉並5-5-5</t>
    <rPh sb="0" eb="3">
      <t>トウキョウト</t>
    </rPh>
    <rPh sb="3" eb="6">
      <t>スギナミク</t>
    </rPh>
    <rPh sb="6" eb="8">
      <t>スギナミ</t>
    </rPh>
    <phoneticPr fontId="2"/>
  </si>
  <si>
    <t>東京都中野区中野6-6-6</t>
    <rPh sb="0" eb="3">
      <t>トウキョウト</t>
    </rPh>
    <rPh sb="3" eb="6">
      <t>ナカノク</t>
    </rPh>
    <rPh sb="6" eb="8">
      <t>ナカノ</t>
    </rPh>
    <phoneticPr fontId="2"/>
  </si>
  <si>
    <t>東京都練馬区練馬7-7-7</t>
    <rPh sb="0" eb="3">
      <t>トウキョウト</t>
    </rPh>
    <rPh sb="3" eb="6">
      <t>ネリマク</t>
    </rPh>
    <rPh sb="6" eb="8">
      <t>ネリマ</t>
    </rPh>
    <phoneticPr fontId="2"/>
  </si>
  <si>
    <t>東京都葛飾区葛飾8-8-8</t>
    <rPh sb="0" eb="3">
      <t>トウキョウト</t>
    </rPh>
    <rPh sb="3" eb="6">
      <t>カツシカク</t>
    </rPh>
    <rPh sb="6" eb="8">
      <t>カツシカ</t>
    </rPh>
    <phoneticPr fontId="2"/>
  </si>
  <si>
    <t>東京都足立区足立9-9-9</t>
    <rPh sb="0" eb="3">
      <t>トウキョウト</t>
    </rPh>
    <rPh sb="3" eb="6">
      <t>アダチク</t>
    </rPh>
    <rPh sb="6" eb="8">
      <t>アダチ</t>
    </rPh>
    <phoneticPr fontId="2"/>
  </si>
  <si>
    <t>東京都港区港3-3-3</t>
    <rPh sb="0" eb="3">
      <t>トウキョウト</t>
    </rPh>
    <rPh sb="3" eb="5">
      <t>ミナトク</t>
    </rPh>
    <rPh sb="5" eb="6">
      <t>ミナト</t>
    </rPh>
    <phoneticPr fontId="2"/>
  </si>
  <si>
    <t>東京都江戸川区江戸川1-2-3</t>
    <rPh sb="0" eb="3">
      <t>トウキョウト</t>
    </rPh>
    <rPh sb="3" eb="7">
      <t>エドガワク</t>
    </rPh>
    <rPh sb="7" eb="10">
      <t>エドガワ</t>
    </rPh>
    <phoneticPr fontId="2"/>
  </si>
  <si>
    <t>東京都荒川区荒川4-5-6</t>
    <rPh sb="0" eb="3">
      <t>トウキョウト</t>
    </rPh>
    <rPh sb="3" eb="6">
      <t>アラカワク</t>
    </rPh>
    <rPh sb="6" eb="8">
      <t>アラカワ</t>
    </rPh>
    <phoneticPr fontId="2"/>
  </si>
  <si>
    <t>東京都大田区大田7-8-9</t>
    <rPh sb="0" eb="3">
      <t>トウキョウト</t>
    </rPh>
    <rPh sb="3" eb="6">
      <t>オオタク</t>
    </rPh>
    <rPh sb="6" eb="8">
      <t>オオタ</t>
    </rPh>
    <phoneticPr fontId="2"/>
  </si>
  <si>
    <t>東京都調布市調布1-4-7</t>
    <rPh sb="0" eb="3">
      <t>トウキョウト</t>
    </rPh>
    <rPh sb="3" eb="6">
      <t>チョウフシ</t>
    </rPh>
    <rPh sb="6" eb="8">
      <t>チョウフ</t>
    </rPh>
    <phoneticPr fontId="2"/>
  </si>
  <si>
    <t>東京都府中市府中2-5-8</t>
    <rPh sb="0" eb="3">
      <t>トウキョウト</t>
    </rPh>
    <rPh sb="3" eb="6">
      <t>フチュウシ</t>
    </rPh>
    <rPh sb="6" eb="8">
      <t>フチュウ</t>
    </rPh>
    <phoneticPr fontId="2"/>
  </si>
  <si>
    <t>東京都町田市町田3-4-5</t>
    <rPh sb="0" eb="3">
      <t>トウキョウト</t>
    </rPh>
    <rPh sb="3" eb="6">
      <t>マチダシ</t>
    </rPh>
    <rPh sb="6" eb="8">
      <t>マチダ</t>
    </rPh>
    <phoneticPr fontId="2"/>
  </si>
  <si>
    <t>東京都青梅市青梅901-2</t>
    <rPh sb="0" eb="3">
      <t>トウキョウト</t>
    </rPh>
    <rPh sb="3" eb="6">
      <t>オウメシ</t>
    </rPh>
    <rPh sb="6" eb="8">
      <t>オウメ</t>
    </rPh>
    <phoneticPr fontId="2"/>
  </si>
  <si>
    <t>東京都三鷹市三鷹567-8</t>
    <rPh sb="0" eb="3">
      <t>トウキョウト</t>
    </rPh>
    <rPh sb="3" eb="6">
      <t>ミタカシ</t>
    </rPh>
    <rPh sb="6" eb="8">
      <t>ミタカ</t>
    </rPh>
    <phoneticPr fontId="2"/>
  </si>
  <si>
    <t>東京都武蔵野市武蔵野123-4</t>
    <rPh sb="0" eb="3">
      <t>トウキョウト</t>
    </rPh>
    <rPh sb="3" eb="7">
      <t>ムサシノシ</t>
    </rPh>
    <rPh sb="7" eb="10">
      <t>ムサシノ</t>
    </rPh>
    <phoneticPr fontId="2"/>
  </si>
  <si>
    <t>東京都西東京市西東京3-6-9</t>
    <rPh sb="0" eb="3">
      <t>トウキョウト</t>
    </rPh>
    <rPh sb="3" eb="7">
      <t>ニシトウキョウシ</t>
    </rPh>
    <rPh sb="7" eb="10">
      <t>ニシトウキョウ</t>
    </rPh>
    <phoneticPr fontId="2"/>
  </si>
  <si>
    <t>東京都稲城市稲城1234</t>
    <rPh sb="0" eb="3">
      <t>トウキョウト</t>
    </rPh>
    <rPh sb="3" eb="6">
      <t>イナギシ</t>
    </rPh>
    <rPh sb="6" eb="8">
      <t>イナギ</t>
    </rPh>
    <phoneticPr fontId="2"/>
  </si>
  <si>
    <t>03-1234-5678</t>
    <phoneticPr fontId="2"/>
  </si>
  <si>
    <t>03-9012-3456</t>
    <phoneticPr fontId="2"/>
  </si>
  <si>
    <t>03-7890-1234</t>
    <phoneticPr fontId="2"/>
  </si>
  <si>
    <t>03-5678-9012</t>
    <phoneticPr fontId="2"/>
  </si>
  <si>
    <t>03-3456-7890</t>
    <phoneticPr fontId="2"/>
  </si>
  <si>
    <t>03-9876-5432</t>
    <phoneticPr fontId="2"/>
  </si>
  <si>
    <t>03-1098-7654</t>
    <phoneticPr fontId="2"/>
  </si>
  <si>
    <t>03-3210-9876</t>
    <phoneticPr fontId="2"/>
  </si>
  <si>
    <t>03-5432-1098</t>
    <phoneticPr fontId="2"/>
  </si>
  <si>
    <t>03-7654-3210</t>
    <phoneticPr fontId="2"/>
  </si>
  <si>
    <t>03-1357-9024</t>
    <phoneticPr fontId="2"/>
  </si>
  <si>
    <t>03-6813-5790</t>
    <phoneticPr fontId="2"/>
  </si>
  <si>
    <t>0423-45-6789</t>
    <phoneticPr fontId="2"/>
  </si>
  <si>
    <t>0424-68-0135</t>
    <phoneticPr fontId="2"/>
  </si>
  <si>
    <t>0422-33-4455</t>
    <phoneticPr fontId="2"/>
  </si>
  <si>
    <t>0422-11-0099</t>
    <phoneticPr fontId="2"/>
  </si>
  <si>
    <t>0429-87-6543</t>
    <phoneticPr fontId="2"/>
  </si>
  <si>
    <t>0427-65-4321</t>
    <phoneticPr fontId="2"/>
  </si>
  <si>
    <t>0425-12-3456</t>
    <phoneticPr fontId="2"/>
  </si>
  <si>
    <t>0425-13-5790</t>
    <phoneticPr fontId="2"/>
  </si>
  <si>
    <t>■データ入力</t>
    <rPh sb="4" eb="6">
      <t>ニュウリョク</t>
    </rPh>
    <phoneticPr fontId="2"/>
  </si>
  <si>
    <t>[個人データ] シートに入力します．</t>
    <rPh sb="1" eb="3">
      <t>コジン</t>
    </rPh>
    <rPh sb="12" eb="14">
      <t>ニュウリョク</t>
    </rPh>
    <phoneticPr fontId="2"/>
  </si>
  <si>
    <t>B列</t>
    <rPh sb="1" eb="2">
      <t>レツ</t>
    </rPh>
    <phoneticPr fontId="2"/>
  </si>
  <si>
    <t>新規→1 を入力： 新規用の登録申請用紙に転記されます</t>
    <rPh sb="0" eb="2">
      <t>シンキ</t>
    </rPh>
    <rPh sb="6" eb="8">
      <t>ニュウリョク</t>
    </rPh>
    <rPh sb="10" eb="12">
      <t>シンキ</t>
    </rPh>
    <rPh sb="12" eb="13">
      <t>ヨウ</t>
    </rPh>
    <rPh sb="14" eb="16">
      <t>トウロク</t>
    </rPh>
    <rPh sb="16" eb="18">
      <t>シンセイ</t>
    </rPh>
    <rPh sb="18" eb="20">
      <t>ヨウシ</t>
    </rPh>
    <rPh sb="21" eb="23">
      <t>テンキ</t>
    </rPh>
    <phoneticPr fontId="2"/>
  </si>
  <si>
    <t>移籍→2 を入力： 移籍用の登録申請用紙に転記されます</t>
    <rPh sb="0" eb="2">
      <t>イセキ</t>
    </rPh>
    <rPh sb="6" eb="8">
      <t>ニュウリョク</t>
    </rPh>
    <rPh sb="10" eb="12">
      <t>イセキ</t>
    </rPh>
    <rPh sb="12" eb="13">
      <t>ヨウ</t>
    </rPh>
    <rPh sb="14" eb="16">
      <t>トウロク</t>
    </rPh>
    <rPh sb="16" eb="18">
      <t>シンセイ</t>
    </rPh>
    <rPh sb="18" eb="20">
      <t>ヨウシ</t>
    </rPh>
    <rPh sb="21" eb="23">
      <t>テンキ</t>
    </rPh>
    <phoneticPr fontId="2"/>
  </si>
  <si>
    <t>継続→3 を入力： （何にも転記されません．顧問のメモ用としてお使い下さい）</t>
    <rPh sb="0" eb="2">
      <t>ケイゾク</t>
    </rPh>
    <rPh sb="6" eb="8">
      <t>ニュウリョク</t>
    </rPh>
    <rPh sb="11" eb="12">
      <t>ナン</t>
    </rPh>
    <rPh sb="14" eb="16">
      <t>テンキ</t>
    </rPh>
    <rPh sb="22" eb="24">
      <t>コモン</t>
    </rPh>
    <rPh sb="27" eb="28">
      <t>ヨウ</t>
    </rPh>
    <rPh sb="32" eb="33">
      <t>ツカ</t>
    </rPh>
    <rPh sb="34" eb="35">
      <t>クダ</t>
    </rPh>
    <phoneticPr fontId="2"/>
  </si>
  <si>
    <t>C列</t>
    <rPh sb="1" eb="2">
      <t>レツ</t>
    </rPh>
    <phoneticPr fontId="2"/>
  </si>
  <si>
    <t>漢字氏名</t>
    <rPh sb="0" eb="2">
      <t>カンジ</t>
    </rPh>
    <rPh sb="2" eb="4">
      <t>シメイ</t>
    </rPh>
    <phoneticPr fontId="2"/>
  </si>
  <si>
    <t>例：</t>
    <rPh sb="0" eb="1">
      <t>レイ</t>
    </rPh>
    <phoneticPr fontId="2"/>
  </si>
  <si>
    <t>東京 一郎</t>
    <rPh sb="0" eb="2">
      <t>トウキョウ</t>
    </rPh>
    <rPh sb="3" eb="5">
      <t>イチロウ</t>
    </rPh>
    <phoneticPr fontId="2"/>
  </si>
  <si>
    <t>D列</t>
    <rPh sb="1" eb="2">
      <t>レツ</t>
    </rPh>
    <phoneticPr fontId="2"/>
  </si>
  <si>
    <t>氏名ふりがな</t>
    <rPh sb="0" eb="2">
      <t>シメイ</t>
    </rPh>
    <phoneticPr fontId="2"/>
  </si>
  <si>
    <t>E列</t>
    <rPh sb="1" eb="2">
      <t>レツ</t>
    </rPh>
    <phoneticPr fontId="2"/>
  </si>
  <si>
    <t>とうきょう いちろう</t>
    <phoneticPr fontId="2"/>
  </si>
  <si>
    <t>氏名ローマ字（ヘボン式）</t>
    <rPh sb="0" eb="2">
      <t>シメイ</t>
    </rPh>
    <rPh sb="5" eb="6">
      <t>ジ</t>
    </rPh>
    <rPh sb="10" eb="11">
      <t>シキ</t>
    </rPh>
    <phoneticPr fontId="2"/>
  </si>
  <si>
    <t>TOKYO Ichiro</t>
    <phoneticPr fontId="2"/>
  </si>
  <si>
    <t>F列</t>
    <rPh sb="1" eb="2">
      <t>レツ</t>
    </rPh>
    <phoneticPr fontId="2"/>
  </si>
  <si>
    <t>性別</t>
    <rPh sb="0" eb="2">
      <t>セイベツ</t>
    </rPh>
    <phoneticPr fontId="2"/>
  </si>
  <si>
    <t>G列</t>
    <rPh sb="1" eb="2">
      <t>レツ</t>
    </rPh>
    <phoneticPr fontId="2"/>
  </si>
  <si>
    <t>学年</t>
    <rPh sb="0" eb="2">
      <t>ガクネン</t>
    </rPh>
    <phoneticPr fontId="2"/>
  </si>
  <si>
    <t>H列</t>
    <rPh sb="1" eb="2">
      <t>レツ</t>
    </rPh>
    <phoneticPr fontId="2"/>
  </si>
  <si>
    <t>I列</t>
    <rPh sb="1" eb="2">
      <t>レツ</t>
    </rPh>
    <phoneticPr fontId="2"/>
  </si>
  <si>
    <t>SAJ会員番号</t>
    <rPh sb="3" eb="5">
      <t>カイイン</t>
    </rPh>
    <rPh sb="5" eb="7">
      <t>バンゴウ</t>
    </rPh>
    <phoneticPr fontId="2"/>
  </si>
  <si>
    <t>J列</t>
    <rPh sb="1" eb="2">
      <t>レツ</t>
    </rPh>
    <phoneticPr fontId="2"/>
  </si>
  <si>
    <t>SAT競技者番号</t>
    <rPh sb="3" eb="6">
      <t>キョウギシャ</t>
    </rPh>
    <rPh sb="6" eb="8">
      <t>バンゴウ</t>
    </rPh>
    <phoneticPr fontId="2"/>
  </si>
  <si>
    <t>K列</t>
    <rPh sb="1" eb="2">
      <t>レツ</t>
    </rPh>
    <phoneticPr fontId="2"/>
  </si>
  <si>
    <t>SAJ競技者番号（アルペン）</t>
    <rPh sb="3" eb="6">
      <t>キョウギシャ</t>
    </rPh>
    <rPh sb="6" eb="8">
      <t>バンゴウ</t>
    </rPh>
    <phoneticPr fontId="2"/>
  </si>
  <si>
    <t>L列</t>
    <rPh sb="1" eb="2">
      <t>レツ</t>
    </rPh>
    <phoneticPr fontId="2"/>
  </si>
  <si>
    <t>SAJ競技者番号（クロスカントリー）</t>
    <rPh sb="3" eb="6">
      <t>キョウギシャ</t>
    </rPh>
    <rPh sb="6" eb="8">
      <t>バンゴウ</t>
    </rPh>
    <phoneticPr fontId="2"/>
  </si>
  <si>
    <t>（空欄）</t>
    <rPh sb="1" eb="3">
      <t>クウラン</t>
    </rPh>
    <phoneticPr fontId="2"/>
  </si>
  <si>
    <t>M列</t>
    <rPh sb="1" eb="2">
      <t>レツ</t>
    </rPh>
    <phoneticPr fontId="2"/>
  </si>
  <si>
    <t>郵便番号（ハイフン不要）</t>
    <rPh sb="0" eb="4">
      <t>ユウビンバンゴウ</t>
    </rPh>
    <rPh sb="9" eb="11">
      <t>フヨウ</t>
    </rPh>
    <phoneticPr fontId="2"/>
  </si>
  <si>
    <t>N列</t>
    <rPh sb="1" eb="2">
      <t>レツ</t>
    </rPh>
    <phoneticPr fontId="2"/>
  </si>
  <si>
    <t>住所</t>
    <rPh sb="0" eb="2">
      <t>ジュウショ</t>
    </rPh>
    <phoneticPr fontId="2"/>
  </si>
  <si>
    <t>O列</t>
    <rPh sb="1" eb="2">
      <t>レツ</t>
    </rPh>
    <phoneticPr fontId="2"/>
  </si>
  <si>
    <t>電話番号（ハイフンも）</t>
    <rPh sb="0" eb="2">
      <t>デンワ</t>
    </rPh>
    <rPh sb="2" eb="4">
      <t>バンゴウ</t>
    </rPh>
    <phoneticPr fontId="2"/>
  </si>
  <si>
    <t>03-1234-5678</t>
    <phoneticPr fontId="2"/>
  </si>
  <si>
    <t>生年月日（年/月/日． / で区切る）</t>
    <rPh sb="0" eb="4">
      <t>セイネンガッピ</t>
    </rPh>
    <rPh sb="5" eb="6">
      <t>ネン</t>
    </rPh>
    <rPh sb="7" eb="8">
      <t>ツキ</t>
    </rPh>
    <rPh sb="9" eb="10">
      <t>ヒ</t>
    </rPh>
    <rPh sb="15" eb="17">
      <t>クギ</t>
    </rPh>
    <phoneticPr fontId="2"/>
  </si>
  <si>
    <t>■印刷</t>
    <rPh sb="1" eb="3">
      <t>インサツ</t>
    </rPh>
    <phoneticPr fontId="2"/>
  </si>
  <si>
    <t>移籍用，新規用とも操作は同じです．</t>
    <rPh sb="0" eb="2">
      <t>イセキ</t>
    </rPh>
    <rPh sb="2" eb="3">
      <t>ヨウ</t>
    </rPh>
    <rPh sb="4" eb="6">
      <t>シンキ</t>
    </rPh>
    <rPh sb="6" eb="7">
      <t>ヨウ</t>
    </rPh>
    <rPh sb="9" eb="11">
      <t>ソウサ</t>
    </rPh>
    <rPh sb="12" eb="13">
      <t>オナ</t>
    </rPh>
    <phoneticPr fontId="2"/>
  </si>
  <si>
    <t>C3</t>
    <phoneticPr fontId="2"/>
  </si>
  <si>
    <t>黄色いセルに何枚目なのかを入力して下さい</t>
    <rPh sb="0" eb="2">
      <t>キイロ</t>
    </rPh>
    <rPh sb="6" eb="7">
      <t>ナン</t>
    </rPh>
    <rPh sb="7" eb="9">
      <t>マイメ</t>
    </rPh>
    <rPh sb="13" eb="15">
      <t>ニュウリョク</t>
    </rPh>
    <rPh sb="17" eb="18">
      <t>クダ</t>
    </rPh>
    <phoneticPr fontId="2"/>
  </si>
  <si>
    <t>入力するのは数値だけです</t>
    <rPh sb="0" eb="2">
      <t>ニュウリョク</t>
    </rPh>
    <rPh sb="6" eb="8">
      <t>スウチ</t>
    </rPh>
    <phoneticPr fontId="2"/>
  </si>
  <si>
    <t>→ 例： 2枚目なら 2 とだけ入力</t>
    <rPh sb="2" eb="3">
      <t>レイ</t>
    </rPh>
    <phoneticPr fontId="2"/>
  </si>
  <si>
    <t>あとは通常の印刷手順に従って（1枚ごと）印刷します．</t>
    <rPh sb="3" eb="5">
      <t>ツウジョウ</t>
    </rPh>
    <rPh sb="6" eb="8">
      <t>インサツ</t>
    </rPh>
    <rPh sb="8" eb="10">
      <t>テジュン</t>
    </rPh>
    <rPh sb="11" eb="12">
      <t>シタガ</t>
    </rPh>
    <rPh sb="16" eb="17">
      <t>マイ</t>
    </rPh>
    <rPh sb="20" eb="22">
      <t>インサツ</t>
    </rPh>
    <phoneticPr fontId="2"/>
  </si>
  <si>
    <t>事務局より郵送されたもの（既に記入されたもの）をご利用下さい．</t>
    <rPh sb="0" eb="3">
      <t>ジムキョク</t>
    </rPh>
    <rPh sb="5" eb="7">
      <t>ユウソウ</t>
    </rPh>
    <rPh sb="13" eb="14">
      <t>スデ</t>
    </rPh>
    <rPh sb="15" eb="17">
      <t>キニュウ</t>
    </rPh>
    <rPh sb="25" eb="27">
      <t>リヨウ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</si>
</sst>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000000"/>
    <numFmt numFmtId="177" formatCode="0000"/>
    <numFmt numFmtId="178" formatCode="000000"/>
    <numFmt numFmtId="179" formatCode="[&lt;=99999999]####\-####;\(00\)\ ####\-####"/>
    <numFmt numFmtId="180" formatCode="[&lt;=999]000;[&lt;=9999]000\-00;000\-0000"/>
    <numFmt numFmtId="181" formatCode="yyyy/mm/dd"/>
    <numFmt numFmtId="182" formatCode="00000000"/>
    <numFmt numFmtId="183" formatCode="0&quot;枚&quot;&quot;目&quot;"/>
    <numFmt numFmtId="184" formatCode="yyyy&quot;年 &quot;m&quot;月 &quot;d&quot;日&quot;"/>
  </numFmts>
  <fonts count="13">
    <font>
      <sz val="11"/>
      <color theme="1"/>
      <name val="MeiryoKe_P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Ke_PGothic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1">
      <alignment vertical="center"/>
    </xf>
    <xf numFmtId="179" fontId="1" fillId="0" borderId="0" xfId="1" applyNumberFormat="1" applyAlignment="1">
      <alignment horizontal="center" vertical="center"/>
    </xf>
    <xf numFmtId="180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81" fontId="1" fillId="0" borderId="0" xfId="1" applyNumberFormat="1" applyAlignment="1">
      <alignment horizontal="center" vertical="center"/>
    </xf>
    <xf numFmtId="180" fontId="1" fillId="0" borderId="0" xfId="1" applyNumberFormat="1" applyAlignment="1">
      <alignment horizontal="left" vertical="center"/>
    </xf>
    <xf numFmtId="182" fontId="1" fillId="0" borderId="0" xfId="1" applyNumberFormat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NumberFormat="1" applyAlignment="1">
      <alignment horizontal="center" vertical="center"/>
    </xf>
    <xf numFmtId="0" fontId="1" fillId="0" borderId="0" xfId="1" applyNumberFormat="1">
      <alignment vertical="center"/>
    </xf>
    <xf numFmtId="0" fontId="4" fillId="0" borderId="0" xfId="1" applyFo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79" fontId="8" fillId="0" borderId="18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2" fillId="0" borderId="8" xfId="1" applyFont="1" applyBorder="1" applyAlignment="1">
      <alignment horizontal="distributed" vertical="center" indent="1"/>
    </xf>
    <xf numFmtId="0" fontId="12" fillId="0" borderId="7" xfId="1" applyFont="1" applyBorder="1" applyAlignment="1">
      <alignment horizontal="distributed" vertical="center" indent="1"/>
    </xf>
    <xf numFmtId="183" fontId="5" fillId="2" borderId="0" xfId="1" applyNumberFormat="1" applyFont="1" applyFill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176" fontId="9" fillId="0" borderId="22" xfId="1" applyNumberFormat="1" applyFont="1" applyBorder="1" applyAlignment="1">
      <alignment horizontal="center" vertical="center"/>
    </xf>
    <xf numFmtId="0" fontId="1" fillId="0" borderId="0" xfId="1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0" borderId="0" xfId="1" applyFont="1" applyAlignment="1">
      <alignment horizontal="center" vertical="center"/>
    </xf>
    <xf numFmtId="184" fontId="8" fillId="0" borderId="19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178" fontId="9" fillId="0" borderId="22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3.5"/>
  <sheetData>
    <row r="2" spans="2:2">
      <c r="B2" t="s">
        <v>187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"/>
  <sheetViews>
    <sheetView showZeros="0" topLeftCell="B3" zoomScale="70" zoomScaleNormal="70" workbookViewId="0">
      <selection activeCell="C4" sqref="C4:K4"/>
    </sheetView>
  </sheetViews>
  <sheetFormatPr defaultColWidth="1.875" defaultRowHeight="13.5"/>
  <cols>
    <col min="1" max="1" width="4.5" style="17" hidden="1" customWidth="1"/>
    <col min="2" max="2" width="1.875" style="17"/>
    <col min="3" max="3" width="30" style="17" customWidth="1"/>
    <col min="4" max="4" width="31.875" style="17" customWidth="1"/>
    <col min="5" max="6" width="7.5" style="17" customWidth="1"/>
    <col min="7" max="7" width="3.75" style="17" customWidth="1"/>
    <col min="8" max="8" width="15" style="17" customWidth="1"/>
    <col min="9" max="9" width="11.25" style="17" customWidth="1"/>
    <col min="10" max="10" width="28.125" style="17" customWidth="1"/>
    <col min="11" max="11" width="26.25" style="17" customWidth="1"/>
    <col min="12" max="12" width="15" style="17" customWidth="1"/>
    <col min="13" max="16384" width="1.875" style="17"/>
  </cols>
  <sheetData>
    <row r="1" spans="1:12" s="12" customFormat="1" ht="14.25" hidden="1" customHeight="1">
      <c r="C1" s="13">
        <v>3</v>
      </c>
      <c r="D1" s="13">
        <v>4</v>
      </c>
      <c r="E1" s="13">
        <v>6</v>
      </c>
      <c r="F1" s="13">
        <v>7</v>
      </c>
      <c r="G1" s="55">
        <v>8</v>
      </c>
      <c r="H1" s="56"/>
      <c r="I1" s="13">
        <v>13</v>
      </c>
      <c r="J1" s="55">
        <v>14</v>
      </c>
      <c r="K1" s="56"/>
      <c r="L1" s="14">
        <v>15</v>
      </c>
    </row>
    <row r="2" spans="1:12" s="12" customFormat="1" ht="14.25" hidden="1" customHeight="1">
      <c r="A2" s="17">
        <v>200</v>
      </c>
      <c r="C2" s="57">
        <v>5</v>
      </c>
      <c r="D2" s="58"/>
      <c r="E2" s="57">
        <v>9</v>
      </c>
      <c r="F2" s="58"/>
      <c r="G2" s="58"/>
      <c r="H2" s="15">
        <v>10</v>
      </c>
      <c r="I2" s="15" t="s">
        <v>1</v>
      </c>
      <c r="J2" s="15">
        <v>11</v>
      </c>
      <c r="K2" s="15">
        <v>12</v>
      </c>
      <c r="L2" s="16" t="s">
        <v>0</v>
      </c>
    </row>
    <row r="3" spans="1:12" ht="18" customHeight="1" thickBot="1">
      <c r="A3" s="12"/>
      <c r="C3" s="35">
        <v>1</v>
      </c>
    </row>
    <row r="4" spans="1:12" ht="34.5" customHeight="1" thickTop="1" thickBot="1">
      <c r="A4" s="12">
        <f ca="1">YEAR(TODAY())</f>
        <v>2017</v>
      </c>
      <c r="C4" s="52" t="str">
        <f ca="1">A6&amp;"/"&amp;(A6+1)&amp;"　移　籍　SAJ 会員 ・ SAJ 競技者 ・ SAT 競技者　登録申請用紙"</f>
        <v>2017/2018　移　籍　SAJ 会員 ・ SAJ 競技者 ・ SAT 競技者　登録申請用紙</v>
      </c>
      <c r="D4" s="53"/>
      <c r="E4" s="53"/>
      <c r="F4" s="53"/>
      <c r="G4" s="53"/>
      <c r="H4" s="53"/>
      <c r="I4" s="53"/>
      <c r="J4" s="53"/>
      <c r="K4" s="54"/>
      <c r="L4" s="34" t="s">
        <v>15</v>
      </c>
    </row>
    <row r="5" spans="1:12" ht="9" customHeight="1" thickTop="1">
      <c r="A5" s="17">
        <f ca="1">MONTH(TODAY())</f>
        <v>6</v>
      </c>
    </row>
    <row r="6" spans="1:12" s="12" customFormat="1" ht="19.5" customHeight="1">
      <c r="A6" s="12">
        <f ca="1">A4-1*(A5&lt;4)</f>
        <v>2017</v>
      </c>
      <c r="C6" s="21" t="s">
        <v>14</v>
      </c>
      <c r="D6" s="22" t="s">
        <v>13</v>
      </c>
      <c r="E6" s="22" t="s">
        <v>12</v>
      </c>
      <c r="F6" s="22" t="s">
        <v>11</v>
      </c>
      <c r="G6" s="49" t="s">
        <v>10</v>
      </c>
      <c r="H6" s="49"/>
      <c r="I6" s="22" t="s">
        <v>9</v>
      </c>
      <c r="J6" s="49" t="s">
        <v>8</v>
      </c>
      <c r="K6" s="49"/>
      <c r="L6" s="23" t="s">
        <v>7</v>
      </c>
    </row>
    <row r="7" spans="1:12" s="12" customFormat="1" ht="19.5" customHeight="1">
      <c r="C7" s="50" t="s">
        <v>6</v>
      </c>
      <c r="D7" s="51"/>
      <c r="E7" s="51" t="s">
        <v>5</v>
      </c>
      <c r="F7" s="51"/>
      <c r="G7" s="51"/>
      <c r="H7" s="24" t="s">
        <v>4</v>
      </c>
      <c r="I7" s="24" t="s">
        <v>1</v>
      </c>
      <c r="J7" s="24" t="s">
        <v>3</v>
      </c>
      <c r="K7" s="24" t="s">
        <v>2</v>
      </c>
      <c r="L7" s="25" t="s">
        <v>0</v>
      </c>
    </row>
    <row r="8" spans="1:12" ht="40.5" customHeight="1">
      <c r="A8" s="43">
        <f>A$2+7*C3-6</f>
        <v>201</v>
      </c>
      <c r="C8" s="26" t="str">
        <f>VLOOKUP($A8,個人データ!$A$3:$O$102,C$1,FALSE)</f>
        <v>江村 絵梨</v>
      </c>
      <c r="D8" s="27" t="str">
        <f>VLOOKUP($A8,個人データ!$A$3:$O$102,D$1,FALSE)</f>
        <v>えむら えり</v>
      </c>
      <c r="E8" s="28" t="str">
        <f>VLOOKUP($A8,個人データ!$A$3:$O$102,E$1,FALSE)</f>
        <v>女</v>
      </c>
      <c r="F8" s="28">
        <f>VLOOKUP($A8,個人データ!$A$3:$O$102,F$1,FALSE)</f>
        <v>2</v>
      </c>
      <c r="G8" s="44">
        <f>VLOOKUP($A8,個人データ!$A$3:$O$102,G$1,FALSE)</f>
        <v>37228</v>
      </c>
      <c r="H8" s="44" t="e">
        <f>VLOOKUP($A8,個人データ!$A$3:$O$102,H$1,FALSE)</f>
        <v>#VALUE!</v>
      </c>
      <c r="I8" s="29">
        <f>VLOOKUP($A8,個人データ!$A$3:$O$102,I$1,FALSE)</f>
        <v>1890004</v>
      </c>
      <c r="J8" s="45" t="str">
        <f>VLOOKUP($A8,個人データ!$A$3:$O$102,J$1,FALSE)</f>
        <v>東京都新宿区新宿4-4-4</v>
      </c>
      <c r="K8" s="45" t="e">
        <f>VLOOKUP($A8,個人データ!$A$3:$O$102,K$1,FALSE)</f>
        <v>#VALUE!</v>
      </c>
      <c r="L8" s="30" t="str">
        <f>VLOOKUP($A8,個人データ!$A$3:$O$102,L$1,FALSE)</f>
        <v>03-5678-9012</v>
      </c>
    </row>
    <row r="9" spans="1:12" ht="40.5" customHeight="1">
      <c r="A9" s="43"/>
      <c r="C9" s="46" t="str">
        <f>VLOOKUP($A8,個人データ!$A$3:$O$102,C$2,FALSE)</f>
        <v>EMURA Eri</v>
      </c>
      <c r="D9" s="47">
        <f>VLOOKUP($A9,個人データ!$A$3:$O$102,D$1,FALSE)</f>
        <v>0</v>
      </c>
      <c r="E9" s="48">
        <f>VLOOKUP($A8,個人データ!$A$3:$O$102,E$2,FALSE)</f>
        <v>980004</v>
      </c>
      <c r="F9" s="48">
        <f>VLOOKUP($A9,個人データ!$A$3:$O$102,F$1,FALSE)</f>
        <v>0</v>
      </c>
      <c r="G9" s="48" t="e">
        <f>VLOOKUP($A8,個人データ!$A$3:$O$102,G$2,FALSE)</f>
        <v>#VALUE!</v>
      </c>
      <c r="H9" s="36">
        <f>VLOOKUP($A8,個人データ!$A$3:$O$102,H$2,FALSE)</f>
        <v>3456</v>
      </c>
      <c r="I9" s="31" t="s">
        <v>1</v>
      </c>
      <c r="J9" s="38">
        <f>VLOOKUP($A8,個人データ!$A$3:$O$102,J$2,FALSE)</f>
        <v>3000003</v>
      </c>
      <c r="K9" s="38">
        <f>VLOOKUP($A8,個人データ!$A$3:$O$102,K$2,FALSE)</f>
        <v>0</v>
      </c>
      <c r="L9" s="32" t="s">
        <v>0</v>
      </c>
    </row>
    <row r="10" spans="1:12" ht="40.5" customHeight="1">
      <c r="A10" s="43">
        <f>A8+1</f>
        <v>202</v>
      </c>
      <c r="C10" s="26" t="str">
        <f>VLOOKUP($A10,個人データ!$A$3:$O$102,C$1,FALSE)</f>
        <v>剣村 健太</v>
      </c>
      <c r="D10" s="27" t="str">
        <f>VLOOKUP($A10,個人データ!$A$3:$O$102,D$1,FALSE)</f>
        <v>けんむら けんた</v>
      </c>
      <c r="E10" s="28" t="str">
        <f>VLOOKUP($A10,個人データ!$A$3:$O$102,E$1,FALSE)</f>
        <v>男</v>
      </c>
      <c r="F10" s="28">
        <f>VLOOKUP($A10,個人データ!$A$3:$O$102,F$1,FALSE)</f>
        <v>1</v>
      </c>
      <c r="G10" s="44">
        <f>VLOOKUP($A10,個人データ!$A$3:$O$102,G$1,FALSE)</f>
        <v>37427</v>
      </c>
      <c r="H10" s="44" t="e">
        <f>VLOOKUP($A10,個人データ!$A$3:$O$102,H$1,FALSE)</f>
        <v>#VALUE!</v>
      </c>
      <c r="I10" s="29">
        <f>VLOOKUP($A10,個人データ!$A$3:$O$102,I$1,FALSE)</f>
        <v>1800009</v>
      </c>
      <c r="J10" s="45" t="str">
        <f>VLOOKUP($A10,個人データ!$A$3:$O$102,J$1,FALSE)</f>
        <v>東京都足立区足立9-9-9</v>
      </c>
      <c r="K10" s="45" t="e">
        <f>VLOOKUP($A10,個人データ!$A$3:$O$102,K$1,FALSE)</f>
        <v>#VALUE!</v>
      </c>
      <c r="L10" s="30" t="str">
        <f>VLOOKUP($A10,個人データ!$A$3:$O$102,L$1,FALSE)</f>
        <v>03-5432-1098</v>
      </c>
    </row>
    <row r="11" spans="1:12" ht="40.5" customHeight="1">
      <c r="A11" s="43"/>
      <c r="C11" s="46" t="str">
        <f>VLOOKUP($A10,個人データ!$A$3:$O$102,C$2,FALSE)</f>
        <v>KENMURA Kenta</v>
      </c>
      <c r="D11" s="47">
        <f>VLOOKUP($A11,個人データ!$A$3:$O$102,D$1,FALSE)</f>
        <v>0</v>
      </c>
      <c r="E11" s="48">
        <f>VLOOKUP($A10,個人データ!$A$3:$O$102,E$2,FALSE)</f>
        <v>990009</v>
      </c>
      <c r="F11" s="48">
        <f>VLOOKUP($A11,個人データ!$A$3:$O$102,F$1,FALSE)</f>
        <v>0</v>
      </c>
      <c r="G11" s="48" t="e">
        <f>VLOOKUP($A10,個人データ!$A$3:$O$102,G$2,FALSE)</f>
        <v>#VALUE!</v>
      </c>
      <c r="H11" s="36" t="str">
        <f>VLOOKUP($A10,個人データ!$A$3:$O$102,H$2,FALSE)</f>
        <v>新規</v>
      </c>
      <c r="I11" s="31" t="s">
        <v>1</v>
      </c>
      <c r="J11" s="38">
        <f>VLOOKUP($A10,個人データ!$A$3:$O$102,J$2,FALSE)</f>
        <v>3000006</v>
      </c>
      <c r="K11" s="38">
        <f>VLOOKUP($A10,個人データ!$A$3:$O$102,K$2,FALSE)</f>
        <v>0</v>
      </c>
      <c r="L11" s="32" t="s">
        <v>0</v>
      </c>
    </row>
    <row r="12" spans="1:12" ht="40.5" customHeight="1">
      <c r="A12" s="43">
        <f>A10+1</f>
        <v>203</v>
      </c>
      <c r="C12" s="26" t="str">
        <f>VLOOKUP($A12,個人データ!$A$3:$O$102,C$1,FALSE)</f>
        <v>駒村 このみ</v>
      </c>
      <c r="D12" s="27" t="str">
        <f>VLOOKUP($A12,個人データ!$A$3:$O$102,D$1,FALSE)</f>
        <v>こまむら このみ</v>
      </c>
      <c r="E12" s="28" t="str">
        <f>VLOOKUP($A12,個人データ!$A$3:$O$102,E$1,FALSE)</f>
        <v>女</v>
      </c>
      <c r="F12" s="28">
        <f>VLOOKUP($A12,個人データ!$A$3:$O$102,F$1,FALSE)</f>
        <v>1</v>
      </c>
      <c r="G12" s="44">
        <f>VLOOKUP($A12,個人データ!$A$3:$O$102,G$1,FALSE)</f>
        <v>37439</v>
      </c>
      <c r="H12" s="44" t="e">
        <f>VLOOKUP($A12,個人データ!$A$3:$O$102,H$1,FALSE)</f>
        <v>#VALUE!</v>
      </c>
      <c r="I12" s="29">
        <f>VLOOKUP($A12,個人データ!$A$3:$O$102,I$1,FALSE)</f>
        <v>1110010</v>
      </c>
      <c r="J12" s="45" t="str">
        <f>VLOOKUP($A12,個人データ!$A$3:$O$102,J$1,FALSE)</f>
        <v>東京都江戸川区江戸川1-2-3</v>
      </c>
      <c r="K12" s="45" t="e">
        <f>VLOOKUP($A12,個人データ!$A$3:$O$102,K$1,FALSE)</f>
        <v>#VALUE!</v>
      </c>
      <c r="L12" s="30" t="str">
        <f>VLOOKUP($A12,個人データ!$A$3:$O$102,L$1,FALSE)</f>
        <v>03-7654-3210</v>
      </c>
    </row>
    <row r="13" spans="1:12" ht="40.5" customHeight="1">
      <c r="A13" s="43"/>
      <c r="C13" s="46" t="str">
        <f>VLOOKUP($A12,個人データ!$A$3:$O$102,C$2,FALSE)</f>
        <v>KOMAMURA Konomi</v>
      </c>
      <c r="D13" s="47">
        <f>VLOOKUP($A13,個人データ!$A$3:$O$102,D$1,FALSE)</f>
        <v>0</v>
      </c>
      <c r="E13" s="48">
        <f>VLOOKUP($A12,個人データ!$A$3:$O$102,E$2,FALSE)</f>
        <v>990010</v>
      </c>
      <c r="F13" s="48">
        <f>VLOOKUP($A13,個人データ!$A$3:$O$102,F$1,FALSE)</f>
        <v>0</v>
      </c>
      <c r="G13" s="48" t="e">
        <f>VLOOKUP($A12,個人データ!$A$3:$O$102,G$2,FALSE)</f>
        <v>#VALUE!</v>
      </c>
      <c r="H13" s="36">
        <f>VLOOKUP($A12,個人データ!$A$3:$O$102,H$2,FALSE)</f>
        <v>9246</v>
      </c>
      <c r="I13" s="31" t="s">
        <v>1</v>
      </c>
      <c r="J13" s="38" t="str">
        <f>VLOOKUP($A12,個人データ!$A$3:$O$102,J$2,FALSE)</f>
        <v>新規</v>
      </c>
      <c r="K13" s="38">
        <f>VLOOKUP($A12,個人データ!$A$3:$O$102,K$2,FALSE)</f>
        <v>0</v>
      </c>
      <c r="L13" s="32" t="s">
        <v>0</v>
      </c>
    </row>
    <row r="14" spans="1:12" ht="40.5" customHeight="1">
      <c r="A14" s="43">
        <f>A12+1</f>
        <v>204</v>
      </c>
      <c r="C14" s="26" t="str">
        <f>VLOOKUP($A14,個人データ!$A$3:$O$102,C$1,FALSE)</f>
        <v>関村 瀬里奈</v>
      </c>
      <c r="D14" s="27" t="str">
        <f>VLOOKUP($A14,個人データ!$A$3:$O$102,D$1,FALSE)</f>
        <v>せきむら せりな</v>
      </c>
      <c r="E14" s="28" t="str">
        <f>VLOOKUP($A14,個人データ!$A$3:$O$102,E$1,FALSE)</f>
        <v>女</v>
      </c>
      <c r="F14" s="28">
        <f>VLOOKUP($A14,個人データ!$A$3:$O$102,F$1,FALSE)</f>
        <v>1</v>
      </c>
      <c r="G14" s="44">
        <f>VLOOKUP($A14,個人データ!$A$3:$O$102,G$1,FALSE)</f>
        <v>37531</v>
      </c>
      <c r="H14" s="44" t="e">
        <f>VLOOKUP($A14,個人データ!$A$3:$O$102,H$1,FALSE)</f>
        <v>#VALUE!</v>
      </c>
      <c r="I14" s="29">
        <f>VLOOKUP($A14,個人データ!$A$3:$O$102,I$1,FALSE)</f>
        <v>1550014</v>
      </c>
      <c r="J14" s="45" t="str">
        <f>VLOOKUP($A14,個人データ!$A$3:$O$102,J$1,FALSE)</f>
        <v>東京都府中市府中2-5-8</v>
      </c>
      <c r="K14" s="45" t="e">
        <f>VLOOKUP($A14,個人データ!$A$3:$O$102,K$1,FALSE)</f>
        <v>#VALUE!</v>
      </c>
      <c r="L14" s="30" t="str">
        <f>VLOOKUP($A14,個人データ!$A$3:$O$102,L$1,FALSE)</f>
        <v>0424-68-0135</v>
      </c>
    </row>
    <row r="15" spans="1:12" ht="40.5" customHeight="1">
      <c r="A15" s="43"/>
      <c r="C15" s="46" t="str">
        <f>VLOOKUP($A14,個人データ!$A$3:$O$102,C$2,FALSE)</f>
        <v>SEKIMURA Serina</v>
      </c>
      <c r="D15" s="47">
        <f>VLOOKUP($A15,個人データ!$A$3:$O$102,D$1,FALSE)</f>
        <v>0</v>
      </c>
      <c r="E15" s="48">
        <f>VLOOKUP($A14,個人データ!$A$3:$O$102,E$2,FALSE)</f>
        <v>990014</v>
      </c>
      <c r="F15" s="48">
        <f>VLOOKUP($A15,個人データ!$A$3:$O$102,F$1,FALSE)</f>
        <v>0</v>
      </c>
      <c r="G15" s="48" t="e">
        <f>VLOOKUP($A14,個人データ!$A$3:$O$102,G$2,FALSE)</f>
        <v>#VALUE!</v>
      </c>
      <c r="H15" s="36">
        <f>VLOOKUP($A14,個人データ!$A$3:$O$102,H$2,FALSE)</f>
        <v>8000</v>
      </c>
      <c r="I15" s="31" t="s">
        <v>1</v>
      </c>
      <c r="J15" s="38">
        <f>VLOOKUP($A14,個人データ!$A$3:$O$102,J$2,FALSE)</f>
        <v>3000007</v>
      </c>
      <c r="K15" s="38">
        <f>VLOOKUP($A14,個人データ!$A$3:$O$102,K$2,FALSE)</f>
        <v>0</v>
      </c>
      <c r="L15" s="32" t="s">
        <v>0</v>
      </c>
    </row>
    <row r="16" spans="1:12" ht="40.5" customHeight="1">
      <c r="A16" s="43">
        <f>A14+1</f>
        <v>205</v>
      </c>
      <c r="C16" s="26" t="str">
        <f>VLOOKUP($A16,個人データ!$A$3:$O$102,C$1,FALSE)</f>
        <v>津村 剛</v>
      </c>
      <c r="D16" s="27" t="str">
        <f>VLOOKUP($A16,個人データ!$A$3:$O$102,D$1,FALSE)</f>
        <v>つむら つよし</v>
      </c>
      <c r="E16" s="28" t="str">
        <f>VLOOKUP($A16,個人データ!$A$3:$O$102,E$1,FALSE)</f>
        <v>男</v>
      </c>
      <c r="F16" s="28">
        <f>VLOOKUP($A16,個人データ!$A$3:$O$102,F$1,FALSE)</f>
        <v>1</v>
      </c>
      <c r="G16" s="44">
        <f>VLOOKUP($A16,個人データ!$A$3:$O$102,G$1,FALSE)</f>
        <v>37620</v>
      </c>
      <c r="H16" s="44" t="e">
        <f>VLOOKUP($A16,個人データ!$A$3:$O$102,H$1,FALSE)</f>
        <v>#VALUE!</v>
      </c>
      <c r="I16" s="29">
        <f>VLOOKUP($A16,個人データ!$A$3:$O$102,I$1,FALSE)</f>
        <v>1990018</v>
      </c>
      <c r="J16" s="45" t="str">
        <f>VLOOKUP($A16,個人データ!$A$3:$O$102,J$1,FALSE)</f>
        <v>東京都青梅市青梅901-2</v>
      </c>
      <c r="K16" s="45" t="e">
        <f>VLOOKUP($A16,個人データ!$A$3:$O$102,K$1,FALSE)</f>
        <v>#VALUE!</v>
      </c>
      <c r="L16" s="30" t="str">
        <f>VLOOKUP($A16,個人データ!$A$3:$O$102,L$1,FALSE)</f>
        <v>0429-87-6543</v>
      </c>
    </row>
    <row r="17" spans="1:12" ht="40.5" customHeight="1">
      <c r="A17" s="43"/>
      <c r="C17" s="46" t="str">
        <f>VLOOKUP($A16,個人データ!$A$3:$O$102,C$2,FALSE)</f>
        <v>TSUMURA Tsuyoshi</v>
      </c>
      <c r="D17" s="47">
        <f>VLOOKUP($A17,個人データ!$A$3:$O$102,D$1,FALSE)</f>
        <v>0</v>
      </c>
      <c r="E17" s="48">
        <f>VLOOKUP($A16,個人データ!$A$3:$O$102,E$2,FALSE)</f>
        <v>990018</v>
      </c>
      <c r="F17" s="48">
        <f>VLOOKUP($A17,個人データ!$A$3:$O$102,F$1,FALSE)</f>
        <v>0</v>
      </c>
      <c r="G17" s="48" t="e">
        <f>VLOOKUP($A16,個人データ!$A$3:$O$102,G$2,FALSE)</f>
        <v>#VALUE!</v>
      </c>
      <c r="H17" s="36">
        <f>VLOOKUP($A16,個人データ!$A$3:$O$102,H$2,FALSE)</f>
        <v>9999</v>
      </c>
      <c r="I17" s="31" t="s">
        <v>1</v>
      </c>
      <c r="J17" s="38" t="str">
        <f>VLOOKUP($A16,個人データ!$A$3:$O$102,J$2,FALSE)</f>
        <v>新規</v>
      </c>
      <c r="K17" s="38">
        <f>VLOOKUP($A16,個人データ!$A$3:$O$102,K$2,FALSE)</f>
        <v>0</v>
      </c>
      <c r="L17" s="32" t="s">
        <v>0</v>
      </c>
    </row>
    <row r="18" spans="1:12" ht="40.5" customHeight="1">
      <c r="A18" s="43">
        <f>A16+1</f>
        <v>206</v>
      </c>
      <c r="C18" s="26" t="e">
        <f>VLOOKUP($A18,個人データ!$A$3:$O$102,C$1,FALSE)</f>
        <v>#N/A</v>
      </c>
      <c r="D18" s="27" t="e">
        <f>VLOOKUP($A18,個人データ!$A$3:$O$102,D$1,FALSE)</f>
        <v>#N/A</v>
      </c>
      <c r="E18" s="28" t="e">
        <f>VLOOKUP($A18,個人データ!$A$3:$O$102,E$1,FALSE)</f>
        <v>#N/A</v>
      </c>
      <c r="F18" s="28" t="e">
        <f>VLOOKUP($A18,個人データ!$A$3:$O$102,F$1,FALSE)</f>
        <v>#N/A</v>
      </c>
      <c r="G18" s="44" t="e">
        <f>VLOOKUP($A18,個人データ!$A$3:$O$102,G$1,FALSE)</f>
        <v>#N/A</v>
      </c>
      <c r="H18" s="44" t="e">
        <f>VLOOKUP($A18,個人データ!$A$3:$O$102,H$1,FALSE)</f>
        <v>#N/A</v>
      </c>
      <c r="I18" s="29" t="e">
        <f>VLOOKUP($A18,個人データ!$A$3:$O$102,I$1,FALSE)</f>
        <v>#N/A</v>
      </c>
      <c r="J18" s="45" t="e">
        <f>VLOOKUP($A18,個人データ!$A$3:$O$102,J$1,FALSE)</f>
        <v>#N/A</v>
      </c>
      <c r="K18" s="45" t="e">
        <f>VLOOKUP($A18,個人データ!$A$3:$O$102,K$1,FALSE)</f>
        <v>#N/A</v>
      </c>
      <c r="L18" s="30" t="e">
        <f>VLOOKUP($A18,個人データ!$A$3:$O$102,L$1,FALSE)</f>
        <v>#N/A</v>
      </c>
    </row>
    <row r="19" spans="1:12" ht="40.5" customHeight="1">
      <c r="A19" s="43"/>
      <c r="C19" s="46" t="e">
        <f>VLOOKUP($A18,個人データ!$A$3:$O$102,C$2,FALSE)</f>
        <v>#N/A</v>
      </c>
      <c r="D19" s="47">
        <f>VLOOKUP($A19,個人データ!$A$3:$O$102,D$1,FALSE)</f>
        <v>0</v>
      </c>
      <c r="E19" s="48" t="e">
        <f>VLOOKUP($A18,個人データ!$A$3:$O$102,E$2,FALSE)</f>
        <v>#N/A</v>
      </c>
      <c r="F19" s="48">
        <f>VLOOKUP($A19,個人データ!$A$3:$O$102,F$1,FALSE)</f>
        <v>0</v>
      </c>
      <c r="G19" s="48" t="e">
        <f>VLOOKUP($A18,個人データ!$A$3:$O$102,G$2,FALSE)</f>
        <v>#N/A</v>
      </c>
      <c r="H19" s="36" t="e">
        <f>VLOOKUP($A18,個人データ!$A$3:$O$102,H$2,FALSE)</f>
        <v>#N/A</v>
      </c>
      <c r="I19" s="31" t="s">
        <v>1</v>
      </c>
      <c r="J19" s="38" t="e">
        <f>VLOOKUP($A18,個人データ!$A$3:$O$102,J$2,FALSE)</f>
        <v>#N/A</v>
      </c>
      <c r="K19" s="38" t="e">
        <f>VLOOKUP($A18,個人データ!$A$3:$O$102,K$2,FALSE)</f>
        <v>#N/A</v>
      </c>
      <c r="L19" s="32" t="s">
        <v>0</v>
      </c>
    </row>
    <row r="20" spans="1:12" ht="40.5" customHeight="1">
      <c r="A20" s="43">
        <f>A18+1</f>
        <v>207</v>
      </c>
      <c r="C20" s="26" t="e">
        <f>VLOOKUP($A20,個人データ!$A$3:$O$102,C$1,FALSE)</f>
        <v>#N/A</v>
      </c>
      <c r="D20" s="27" t="e">
        <f>VLOOKUP($A20,個人データ!$A$3:$O$102,D$1,FALSE)</f>
        <v>#N/A</v>
      </c>
      <c r="E20" s="28" t="e">
        <f>VLOOKUP($A20,個人データ!$A$3:$O$102,E$1,FALSE)</f>
        <v>#N/A</v>
      </c>
      <c r="F20" s="28" t="e">
        <f>VLOOKUP($A20,個人データ!$A$3:$O$102,F$1,FALSE)</f>
        <v>#N/A</v>
      </c>
      <c r="G20" s="44" t="e">
        <f>VLOOKUP($A20,個人データ!$A$3:$O$102,G$1,FALSE)</f>
        <v>#N/A</v>
      </c>
      <c r="H20" s="44" t="e">
        <f>VLOOKUP($A20,個人データ!$A$3:$O$102,H$1,FALSE)</f>
        <v>#N/A</v>
      </c>
      <c r="I20" s="29" t="e">
        <f>VLOOKUP($A20,個人データ!$A$3:$O$102,I$1,FALSE)</f>
        <v>#N/A</v>
      </c>
      <c r="J20" s="45" t="e">
        <f>VLOOKUP($A20,個人データ!$A$3:$O$102,J$1,FALSE)</f>
        <v>#N/A</v>
      </c>
      <c r="K20" s="45" t="e">
        <f>VLOOKUP($A20,個人データ!$A$3:$O$102,K$1,FALSE)</f>
        <v>#N/A</v>
      </c>
      <c r="L20" s="30" t="e">
        <f>VLOOKUP($A20,個人データ!$A$3:$O$102,L$1,FALSE)</f>
        <v>#N/A</v>
      </c>
    </row>
    <row r="21" spans="1:12" ht="40.5" customHeight="1">
      <c r="A21" s="43"/>
      <c r="C21" s="46" t="e">
        <f>VLOOKUP($A20,個人データ!$A$3:$O$102,C$2,FALSE)</f>
        <v>#N/A</v>
      </c>
      <c r="D21" s="47">
        <f>VLOOKUP($A21,個人データ!$A$3:$O$102,D$1,FALSE)</f>
        <v>0</v>
      </c>
      <c r="E21" s="48" t="e">
        <f>VLOOKUP($A20,個人データ!$A$3:$O$102,E$2,FALSE)</f>
        <v>#N/A</v>
      </c>
      <c r="F21" s="48">
        <f>VLOOKUP($A21,個人データ!$A$3:$O$102,F$1,FALSE)</f>
        <v>0</v>
      </c>
      <c r="G21" s="48" t="e">
        <f>VLOOKUP($A20,個人データ!$A$3:$O$102,G$2,FALSE)</f>
        <v>#N/A</v>
      </c>
      <c r="H21" s="36" t="e">
        <f>VLOOKUP($A20,個人データ!$A$3:$O$102,H$2,FALSE)</f>
        <v>#N/A</v>
      </c>
      <c r="I21" s="31" t="s">
        <v>1</v>
      </c>
      <c r="J21" s="38" t="e">
        <f>VLOOKUP($A20,個人データ!$A$3:$O$102,J$2,FALSE)</f>
        <v>#N/A</v>
      </c>
      <c r="K21" s="38" t="e">
        <f>VLOOKUP($A20,個人データ!$A$3:$O$102,K$2,FALSE)</f>
        <v>#N/A</v>
      </c>
      <c r="L21" s="32" t="s">
        <v>0</v>
      </c>
    </row>
    <row r="22" spans="1:12" ht="9" customHeight="1"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 customHeight="1">
      <c r="C23" s="19" t="s">
        <v>35</v>
      </c>
    </row>
    <row r="24" spans="1:12" ht="15.75" customHeight="1">
      <c r="C24" s="19" t="s">
        <v>36</v>
      </c>
    </row>
    <row r="25" spans="1:12" ht="15.75" customHeight="1">
      <c r="C25" s="19" t="s">
        <v>37</v>
      </c>
    </row>
  </sheetData>
  <mergeCells count="44">
    <mergeCell ref="C4:K4"/>
    <mergeCell ref="G1:H1"/>
    <mergeCell ref="J1:K1"/>
    <mergeCell ref="C2:D2"/>
    <mergeCell ref="E2:G2"/>
    <mergeCell ref="G6:H6"/>
    <mergeCell ref="J6:K6"/>
    <mergeCell ref="C7:D7"/>
    <mergeCell ref="E7:G7"/>
    <mergeCell ref="A8:A9"/>
    <mergeCell ref="G8:H8"/>
    <mergeCell ref="J8:K8"/>
    <mergeCell ref="C9:D9"/>
    <mergeCell ref="E9:G9"/>
    <mergeCell ref="A10:A11"/>
    <mergeCell ref="G10:H10"/>
    <mergeCell ref="J10:K10"/>
    <mergeCell ref="C11:D11"/>
    <mergeCell ref="E11:G11"/>
    <mergeCell ref="A12:A13"/>
    <mergeCell ref="G12:H12"/>
    <mergeCell ref="J12:K12"/>
    <mergeCell ref="C13:D13"/>
    <mergeCell ref="E13:G13"/>
    <mergeCell ref="A14:A15"/>
    <mergeCell ref="G14:H14"/>
    <mergeCell ref="J14:K14"/>
    <mergeCell ref="C15:D15"/>
    <mergeCell ref="E15:G15"/>
    <mergeCell ref="A16:A17"/>
    <mergeCell ref="G16:H16"/>
    <mergeCell ref="J16:K16"/>
    <mergeCell ref="C17:D17"/>
    <mergeCell ref="E17:G17"/>
    <mergeCell ref="A18:A19"/>
    <mergeCell ref="G18:H18"/>
    <mergeCell ref="J18:K18"/>
    <mergeCell ref="C19:D19"/>
    <mergeCell ref="E19:G19"/>
    <mergeCell ref="A20:A21"/>
    <mergeCell ref="G20:H20"/>
    <mergeCell ref="J20:K20"/>
    <mergeCell ref="C21:D21"/>
    <mergeCell ref="E21:G21"/>
  </mergeCells>
  <phoneticPr fontId="2"/>
  <conditionalFormatting sqref="C8:L21">
    <cfRule type="expression" dxfId="1" priority="1">
      <formula>ISERROR(C8)</formula>
    </cfRule>
  </conditionalFormatting>
  <printOptions horizontalCentered="1" verticalCentered="1"/>
  <pageMargins left="0.11811023622047245" right="0.11811023622047245" top="0.19685039370078741" bottom="0" header="0" footer="0"/>
  <pageSetup paperSize="12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"/>
  <sheetViews>
    <sheetView showZeros="0" topLeftCell="B4" zoomScale="70" zoomScaleNormal="70" workbookViewId="0">
      <selection activeCell="C9" sqref="C9:D9"/>
    </sheetView>
  </sheetViews>
  <sheetFormatPr defaultColWidth="1.875" defaultRowHeight="13.5"/>
  <cols>
    <col min="1" max="1" width="4.5" style="17" hidden="1" customWidth="1"/>
    <col min="2" max="2" width="1.875" style="17"/>
    <col min="3" max="3" width="30" style="17" customWidth="1"/>
    <col min="4" max="4" width="31.875" style="17" customWidth="1"/>
    <col min="5" max="6" width="7.5" style="17" customWidth="1"/>
    <col min="7" max="7" width="3.75" style="17" customWidth="1"/>
    <col min="8" max="8" width="15" style="17" customWidth="1"/>
    <col min="9" max="9" width="11.25" style="17" customWidth="1"/>
    <col min="10" max="10" width="28.125" style="17" customWidth="1"/>
    <col min="11" max="11" width="26.25" style="17" customWidth="1"/>
    <col min="12" max="12" width="15" style="17" customWidth="1"/>
    <col min="13" max="16384" width="1.875" style="17"/>
  </cols>
  <sheetData>
    <row r="1" spans="1:12" s="12" customFormat="1" ht="14.25" hidden="1" customHeight="1">
      <c r="C1" s="13">
        <v>3</v>
      </c>
      <c r="D1" s="13">
        <v>4</v>
      </c>
      <c r="E1" s="13">
        <v>6</v>
      </c>
      <c r="F1" s="13">
        <v>7</v>
      </c>
      <c r="G1" s="55">
        <v>8</v>
      </c>
      <c r="H1" s="56"/>
      <c r="I1" s="13">
        <v>13</v>
      </c>
      <c r="J1" s="55">
        <v>14</v>
      </c>
      <c r="K1" s="56"/>
      <c r="L1" s="14">
        <v>15</v>
      </c>
    </row>
    <row r="2" spans="1:12" s="12" customFormat="1" ht="14.25" hidden="1" customHeight="1">
      <c r="A2" s="17">
        <v>100</v>
      </c>
      <c r="C2" s="57">
        <v>5</v>
      </c>
      <c r="D2" s="58"/>
      <c r="E2" s="57">
        <v>9</v>
      </c>
      <c r="F2" s="58"/>
      <c r="G2" s="58"/>
      <c r="H2" s="15">
        <v>10</v>
      </c>
      <c r="I2" s="15" t="s">
        <v>1</v>
      </c>
      <c r="J2" s="15">
        <v>11</v>
      </c>
      <c r="K2" s="15">
        <v>12</v>
      </c>
      <c r="L2" s="16" t="s">
        <v>0</v>
      </c>
    </row>
    <row r="3" spans="1:12" ht="18" customHeight="1">
      <c r="A3" s="12"/>
      <c r="C3" s="35">
        <v>1</v>
      </c>
    </row>
    <row r="4" spans="1:12" ht="34.5" customHeight="1">
      <c r="A4" s="12">
        <f ca="1">YEAR(TODAY())</f>
        <v>2017</v>
      </c>
      <c r="C4" s="52" t="str">
        <f ca="1">A6&amp;"/"&amp;(A6+1)&amp;"　新　規　SAJ 会員 ・ SAJ 競技者 ・ SAT 競技者　登録申請用紙"</f>
        <v>2017/2018　新　規　SAJ 会員 ・ SAJ 競技者 ・ SAT 競技者　登録申請用紙</v>
      </c>
      <c r="D4" s="53"/>
      <c r="E4" s="53"/>
      <c r="F4" s="53"/>
      <c r="G4" s="53"/>
      <c r="H4" s="53"/>
      <c r="I4" s="53"/>
      <c r="J4" s="53"/>
      <c r="K4" s="59"/>
      <c r="L4" s="33" t="s">
        <v>19</v>
      </c>
    </row>
    <row r="5" spans="1:12" ht="9" customHeight="1">
      <c r="A5" s="17">
        <f ca="1">MONTH(TODAY())</f>
        <v>6</v>
      </c>
    </row>
    <row r="6" spans="1:12" s="12" customFormat="1" ht="19.5" customHeight="1">
      <c r="A6" s="12">
        <f ca="1">A4-1*(A5&lt;4)</f>
        <v>2017</v>
      </c>
      <c r="C6" s="21" t="s">
        <v>14</v>
      </c>
      <c r="D6" s="22" t="s">
        <v>18</v>
      </c>
      <c r="E6" s="22" t="s">
        <v>12</v>
      </c>
      <c r="F6" s="22" t="s">
        <v>11</v>
      </c>
      <c r="G6" s="49" t="s">
        <v>10</v>
      </c>
      <c r="H6" s="49"/>
      <c r="I6" s="22" t="s">
        <v>9</v>
      </c>
      <c r="J6" s="49" t="s">
        <v>8</v>
      </c>
      <c r="K6" s="49"/>
      <c r="L6" s="23" t="s">
        <v>7</v>
      </c>
    </row>
    <row r="7" spans="1:12" s="12" customFormat="1" ht="19.5" customHeight="1">
      <c r="C7" s="50" t="s">
        <v>6</v>
      </c>
      <c r="D7" s="51"/>
      <c r="E7" s="51" t="s">
        <v>5</v>
      </c>
      <c r="F7" s="51"/>
      <c r="G7" s="51"/>
      <c r="H7" s="24" t="s">
        <v>4</v>
      </c>
      <c r="I7" s="24" t="s">
        <v>1</v>
      </c>
      <c r="J7" s="24" t="s">
        <v>3</v>
      </c>
      <c r="K7" s="24" t="s">
        <v>17</v>
      </c>
      <c r="L7" s="25" t="s">
        <v>0</v>
      </c>
    </row>
    <row r="8" spans="1:12" ht="40.5" customHeight="1">
      <c r="A8" s="43">
        <f>A$2+7*C3-6</f>
        <v>101</v>
      </c>
      <c r="C8" s="26" t="str">
        <f>VLOOKUP($A8,個人データ!$A$3:$O$102,C$1,FALSE)</f>
        <v>木村 吉次</v>
      </c>
      <c r="D8" s="27" t="str">
        <f>VLOOKUP($A8,個人データ!$A$3:$O$102,D$1,FALSE)</f>
        <v>きむら きちじ</v>
      </c>
      <c r="E8" s="28" t="str">
        <f>VLOOKUP($A8,個人データ!$A$3:$O$102,E$1,FALSE)</f>
        <v>男</v>
      </c>
      <c r="F8" s="28">
        <f>VLOOKUP($A8,個人データ!$A$3:$O$102,F$1,FALSE)</f>
        <v>1</v>
      </c>
      <c r="G8" s="44">
        <f>VLOOKUP($A8,個人データ!$A$3:$O$102,G$1,FALSE)</f>
        <v>37354</v>
      </c>
      <c r="H8" s="44" t="e">
        <f>VLOOKUP($A8,個人データ!$A$3:$O$102,H$1,FALSE)</f>
        <v>#VALUE!</v>
      </c>
      <c r="I8" s="29">
        <f>VLOOKUP($A8,個人データ!$A$3:$O$102,I$1,FALSE)</f>
        <v>1020007</v>
      </c>
      <c r="J8" s="45" t="str">
        <f>VLOOKUP($A8,個人データ!$A$3:$O$102,J$1,FALSE)</f>
        <v>東京都練馬区練馬7-7-7</v>
      </c>
      <c r="K8" s="45" t="e">
        <f>VLOOKUP($A8,個人データ!$A$3:$O$102,K$1,FALSE)</f>
        <v>#VALUE!</v>
      </c>
      <c r="L8" s="30" t="str">
        <f>VLOOKUP($A8,個人データ!$A$3:$O$102,L$1,FALSE)</f>
        <v>03-1098-7654</v>
      </c>
    </row>
    <row r="9" spans="1:12" ht="40.5" customHeight="1">
      <c r="A9" s="43"/>
      <c r="C9" s="46" t="str">
        <f>VLOOKUP($A8,個人データ!$A$3:$O$102,C$2,FALSE)</f>
        <v>KIMURA Kichiji</v>
      </c>
      <c r="D9" s="47">
        <f>VLOOKUP($A9,個人データ!$A$3:$O$102,D$1,FALSE)</f>
        <v>0</v>
      </c>
      <c r="E9" s="47" t="s">
        <v>16</v>
      </c>
      <c r="F9" s="47"/>
      <c r="G9" s="47"/>
      <c r="H9" s="37" t="s">
        <v>16</v>
      </c>
      <c r="I9" s="31" t="s">
        <v>1</v>
      </c>
      <c r="J9" s="37" t="s">
        <v>16</v>
      </c>
      <c r="K9" s="37" t="s">
        <v>16</v>
      </c>
      <c r="L9" s="32" t="s">
        <v>0</v>
      </c>
    </row>
    <row r="10" spans="1:12" ht="40.5" customHeight="1">
      <c r="A10" s="43">
        <f>A8+1</f>
        <v>102</v>
      </c>
      <c r="C10" s="26" t="str">
        <f>VLOOKUP($A10,個人データ!$A$3:$O$102,C$1,FALSE)</f>
        <v>草村 邦彦</v>
      </c>
      <c r="D10" s="27" t="str">
        <f>VLOOKUP($A10,個人データ!$A$3:$O$102,D$1,FALSE)</f>
        <v>くさむら くにひこ</v>
      </c>
      <c r="E10" s="28" t="str">
        <f>VLOOKUP($A10,個人データ!$A$3:$O$102,E$1,FALSE)</f>
        <v>男</v>
      </c>
      <c r="F10" s="28">
        <f>VLOOKUP($A10,個人データ!$A$3:$O$102,F$1,FALSE)</f>
        <v>1</v>
      </c>
      <c r="G10" s="44">
        <f>VLOOKUP($A10,個人データ!$A$3:$O$102,G$1,FALSE)</f>
        <v>37391</v>
      </c>
      <c r="H10" s="44" t="e">
        <f>VLOOKUP($A10,個人データ!$A$3:$O$102,H$1,FALSE)</f>
        <v>#VALUE!</v>
      </c>
      <c r="I10" s="29">
        <f>VLOOKUP($A10,個人データ!$A$3:$O$102,I$1,FALSE)</f>
        <v>1460008</v>
      </c>
      <c r="J10" s="45" t="str">
        <f>VLOOKUP($A10,個人データ!$A$3:$O$102,J$1,FALSE)</f>
        <v>東京都葛飾区葛飾8-8-8</v>
      </c>
      <c r="K10" s="45" t="e">
        <f>VLOOKUP($A10,個人データ!$A$3:$O$102,K$1,FALSE)</f>
        <v>#VALUE!</v>
      </c>
      <c r="L10" s="30" t="str">
        <f>VLOOKUP($A10,個人データ!$A$3:$O$102,L$1,FALSE)</f>
        <v>03-3210-9876</v>
      </c>
    </row>
    <row r="11" spans="1:12" ht="40.5" customHeight="1">
      <c r="A11" s="43"/>
      <c r="C11" s="46" t="str">
        <f>VLOOKUP($A10,個人データ!$A$3:$O$102,C$2,FALSE)</f>
        <v>KUSAMURA Kunihiko</v>
      </c>
      <c r="D11" s="47">
        <f>VLOOKUP($A11,個人データ!$A$3:$O$102,D$1,FALSE)</f>
        <v>0</v>
      </c>
      <c r="E11" s="47" t="s">
        <v>16</v>
      </c>
      <c r="F11" s="47"/>
      <c r="G11" s="47"/>
      <c r="H11" s="37" t="s">
        <v>16</v>
      </c>
      <c r="I11" s="31" t="s">
        <v>1</v>
      </c>
      <c r="J11" s="37" t="s">
        <v>16</v>
      </c>
      <c r="K11" s="37" t="s">
        <v>16</v>
      </c>
      <c r="L11" s="32" t="s">
        <v>0</v>
      </c>
    </row>
    <row r="12" spans="1:12" ht="40.5" customHeight="1">
      <c r="A12" s="43">
        <f>A10+1</f>
        <v>103</v>
      </c>
      <c r="C12" s="26" t="str">
        <f>VLOOKUP($A12,個人データ!$A$3:$O$102,C$1,FALSE)</f>
        <v>笹村 沙織</v>
      </c>
      <c r="D12" s="27" t="str">
        <f>VLOOKUP($A12,個人データ!$A$3:$O$102,D$1,FALSE)</f>
        <v>ささむら さおり</v>
      </c>
      <c r="E12" s="28" t="str">
        <f>VLOOKUP($A12,個人データ!$A$3:$O$102,E$1,FALSE)</f>
        <v>女</v>
      </c>
      <c r="F12" s="28">
        <f>VLOOKUP($A12,個人データ!$A$3:$O$102,F$1,FALSE)</f>
        <v>1</v>
      </c>
      <c r="G12" s="44">
        <f>VLOOKUP($A12,個人データ!$A$3:$O$102,G$1,FALSE)</f>
        <v>37450</v>
      </c>
      <c r="H12" s="44" t="e">
        <f>VLOOKUP($A12,個人データ!$A$3:$O$102,H$1,FALSE)</f>
        <v>#VALUE!</v>
      </c>
      <c r="I12" s="29">
        <f>VLOOKUP($A12,個人データ!$A$3:$O$102,I$1,FALSE)</f>
        <v>1220011</v>
      </c>
      <c r="J12" s="45" t="str">
        <f>VLOOKUP($A12,個人データ!$A$3:$O$102,J$1,FALSE)</f>
        <v>東京都荒川区荒川4-5-6</v>
      </c>
      <c r="K12" s="45" t="e">
        <f>VLOOKUP($A12,個人データ!$A$3:$O$102,K$1,FALSE)</f>
        <v>#VALUE!</v>
      </c>
      <c r="L12" s="30" t="str">
        <f>VLOOKUP($A12,個人データ!$A$3:$O$102,L$1,FALSE)</f>
        <v>03-1357-9024</v>
      </c>
    </row>
    <row r="13" spans="1:12" ht="40.5" customHeight="1">
      <c r="A13" s="43"/>
      <c r="C13" s="46" t="str">
        <f>VLOOKUP($A12,個人データ!$A$3:$O$102,C$2,FALSE)</f>
        <v>SASAMURA Saori</v>
      </c>
      <c r="D13" s="47">
        <f>VLOOKUP($A13,個人データ!$A$3:$O$102,D$1,FALSE)</f>
        <v>0</v>
      </c>
      <c r="E13" s="47" t="s">
        <v>16</v>
      </c>
      <c r="F13" s="47"/>
      <c r="G13" s="47"/>
      <c r="H13" s="37" t="s">
        <v>16</v>
      </c>
      <c r="I13" s="31" t="s">
        <v>1</v>
      </c>
      <c r="J13" s="37" t="s">
        <v>16</v>
      </c>
      <c r="K13" s="37" t="s">
        <v>16</v>
      </c>
      <c r="L13" s="32" t="s">
        <v>0</v>
      </c>
    </row>
    <row r="14" spans="1:12" ht="40.5" customHeight="1">
      <c r="A14" s="43">
        <f>A12+1</f>
        <v>104</v>
      </c>
      <c r="C14" s="26" t="str">
        <f>VLOOKUP($A14,個人データ!$A$3:$O$102,C$1,FALSE)</f>
        <v>志村 重三</v>
      </c>
      <c r="D14" s="27" t="str">
        <f>VLOOKUP($A14,個人データ!$A$3:$O$102,D$1,FALSE)</f>
        <v>しむら しげぞう</v>
      </c>
      <c r="E14" s="28" t="str">
        <f>VLOOKUP($A14,個人データ!$A$3:$O$102,E$1,FALSE)</f>
        <v>男</v>
      </c>
      <c r="F14" s="28">
        <f>VLOOKUP($A14,個人データ!$A$3:$O$102,F$1,FALSE)</f>
        <v>1</v>
      </c>
      <c r="G14" s="44">
        <f>VLOOKUP($A14,個人データ!$A$3:$O$102,G$1,FALSE)</f>
        <v>37473</v>
      </c>
      <c r="H14" s="44" t="e">
        <f>VLOOKUP($A14,個人データ!$A$3:$O$102,H$1,FALSE)</f>
        <v>#VALUE!</v>
      </c>
      <c r="I14" s="29">
        <f>VLOOKUP($A14,個人データ!$A$3:$O$102,I$1,FALSE)</f>
        <v>1330012</v>
      </c>
      <c r="J14" s="45" t="str">
        <f>VLOOKUP($A14,個人データ!$A$3:$O$102,J$1,FALSE)</f>
        <v>東京都大田区大田7-8-9</v>
      </c>
      <c r="K14" s="45" t="e">
        <f>VLOOKUP($A14,個人データ!$A$3:$O$102,K$1,FALSE)</f>
        <v>#VALUE!</v>
      </c>
      <c r="L14" s="30" t="str">
        <f>VLOOKUP($A14,個人データ!$A$3:$O$102,L$1,FALSE)</f>
        <v>03-6813-5790</v>
      </c>
    </row>
    <row r="15" spans="1:12" ht="40.5" customHeight="1">
      <c r="A15" s="43"/>
      <c r="C15" s="46" t="str">
        <f>VLOOKUP($A14,個人データ!$A$3:$O$102,C$2,FALSE)</f>
        <v>SHIMURA Shigezo</v>
      </c>
      <c r="D15" s="47">
        <f>VLOOKUP($A15,個人データ!$A$3:$O$102,D$1,FALSE)</f>
        <v>0</v>
      </c>
      <c r="E15" s="47" t="s">
        <v>16</v>
      </c>
      <c r="F15" s="47"/>
      <c r="G15" s="47"/>
      <c r="H15" s="37" t="s">
        <v>16</v>
      </c>
      <c r="I15" s="31" t="s">
        <v>1</v>
      </c>
      <c r="J15" s="37" t="s">
        <v>16</v>
      </c>
      <c r="K15" s="37" t="s">
        <v>16</v>
      </c>
      <c r="L15" s="32" t="s">
        <v>0</v>
      </c>
    </row>
    <row r="16" spans="1:12" ht="40.5" customHeight="1">
      <c r="A16" s="43">
        <f>A14+1</f>
        <v>105</v>
      </c>
      <c r="C16" s="26" t="str">
        <f>VLOOKUP($A16,個人データ!$A$3:$O$102,C$1,FALSE)</f>
        <v>末村 進</v>
      </c>
      <c r="D16" s="27" t="str">
        <f>VLOOKUP($A16,個人データ!$A$3:$O$102,D$1,FALSE)</f>
        <v>すえむら すすむ</v>
      </c>
      <c r="E16" s="28" t="str">
        <f>VLOOKUP($A16,個人データ!$A$3:$O$102,E$1,FALSE)</f>
        <v>男</v>
      </c>
      <c r="F16" s="28">
        <f>VLOOKUP($A16,個人データ!$A$3:$O$102,F$1,FALSE)</f>
        <v>1</v>
      </c>
      <c r="G16" s="44">
        <f>VLOOKUP($A16,個人データ!$A$3:$O$102,G$1,FALSE)</f>
        <v>37518</v>
      </c>
      <c r="H16" s="44" t="e">
        <f>VLOOKUP($A16,個人データ!$A$3:$O$102,H$1,FALSE)</f>
        <v>#VALUE!</v>
      </c>
      <c r="I16" s="29">
        <f>VLOOKUP($A16,個人データ!$A$3:$O$102,I$1,FALSE)</f>
        <v>1440013</v>
      </c>
      <c r="J16" s="45" t="str">
        <f>VLOOKUP($A16,個人データ!$A$3:$O$102,J$1,FALSE)</f>
        <v>東京都調布市調布1-4-7</v>
      </c>
      <c r="K16" s="45" t="e">
        <f>VLOOKUP($A16,個人データ!$A$3:$O$102,K$1,FALSE)</f>
        <v>#VALUE!</v>
      </c>
      <c r="L16" s="30" t="str">
        <f>VLOOKUP($A16,個人データ!$A$3:$O$102,L$1,FALSE)</f>
        <v>0423-45-6789</v>
      </c>
    </row>
    <row r="17" spans="1:12" ht="40.5" customHeight="1">
      <c r="A17" s="43"/>
      <c r="C17" s="46" t="str">
        <f>VLOOKUP($A16,個人データ!$A$3:$O$102,C$2,FALSE)</f>
        <v>SUEMURA Susumu</v>
      </c>
      <c r="D17" s="47">
        <f>VLOOKUP($A17,個人データ!$A$3:$O$102,D$1,FALSE)</f>
        <v>0</v>
      </c>
      <c r="E17" s="47" t="s">
        <v>16</v>
      </c>
      <c r="F17" s="47"/>
      <c r="G17" s="47"/>
      <c r="H17" s="37" t="s">
        <v>16</v>
      </c>
      <c r="I17" s="31" t="s">
        <v>1</v>
      </c>
      <c r="J17" s="37" t="s">
        <v>16</v>
      </c>
      <c r="K17" s="37" t="s">
        <v>16</v>
      </c>
      <c r="L17" s="32" t="s">
        <v>0</v>
      </c>
    </row>
    <row r="18" spans="1:12" ht="40.5" customHeight="1">
      <c r="A18" s="43">
        <f>A16+1</f>
        <v>106</v>
      </c>
      <c r="C18" s="26" t="str">
        <f>VLOOKUP($A18,個人データ!$A$3:$O$102,C$1,FALSE)</f>
        <v>曽村 宙</v>
      </c>
      <c r="D18" s="27" t="str">
        <f>VLOOKUP($A18,個人データ!$A$3:$O$102,D$1,FALSE)</f>
        <v>そむら そら</v>
      </c>
      <c r="E18" s="28" t="str">
        <f>VLOOKUP($A18,個人データ!$A$3:$O$102,E$1,FALSE)</f>
        <v>男</v>
      </c>
      <c r="F18" s="28">
        <f>VLOOKUP($A18,個人データ!$A$3:$O$102,F$1,FALSE)</f>
        <v>1</v>
      </c>
      <c r="G18" s="44">
        <f>VLOOKUP($A18,個人データ!$A$3:$O$102,G$1,FALSE)</f>
        <v>37590</v>
      </c>
      <c r="H18" s="44" t="e">
        <f>VLOOKUP($A18,個人データ!$A$3:$O$102,H$1,FALSE)</f>
        <v>#VALUE!</v>
      </c>
      <c r="I18" s="29">
        <f>VLOOKUP($A18,個人データ!$A$3:$O$102,I$1,FALSE)</f>
        <v>1660015</v>
      </c>
      <c r="J18" s="45" t="str">
        <f>VLOOKUP($A18,個人データ!$A$3:$O$102,J$1,FALSE)</f>
        <v>東京都西東京市西東京3-6-9</v>
      </c>
      <c r="K18" s="45" t="e">
        <f>VLOOKUP($A18,個人データ!$A$3:$O$102,K$1,FALSE)</f>
        <v>#VALUE!</v>
      </c>
      <c r="L18" s="30" t="str">
        <f>VLOOKUP($A18,個人データ!$A$3:$O$102,L$1,FALSE)</f>
        <v>0425-13-5790</v>
      </c>
    </row>
    <row r="19" spans="1:12" ht="40.5" customHeight="1">
      <c r="A19" s="43"/>
      <c r="C19" s="46" t="str">
        <f>VLOOKUP($A18,個人データ!$A$3:$O$102,C$2,FALSE)</f>
        <v>SOMURA Sora</v>
      </c>
      <c r="D19" s="47">
        <f>VLOOKUP($A19,個人データ!$A$3:$O$102,D$1,FALSE)</f>
        <v>0</v>
      </c>
      <c r="E19" s="47" t="s">
        <v>16</v>
      </c>
      <c r="F19" s="47"/>
      <c r="G19" s="47"/>
      <c r="H19" s="37" t="s">
        <v>16</v>
      </c>
      <c r="I19" s="31" t="s">
        <v>1</v>
      </c>
      <c r="J19" s="37" t="s">
        <v>16</v>
      </c>
      <c r="K19" s="37" t="s">
        <v>16</v>
      </c>
      <c r="L19" s="32" t="s">
        <v>0</v>
      </c>
    </row>
    <row r="20" spans="1:12" ht="40.5" customHeight="1">
      <c r="A20" s="43">
        <f>A18+1</f>
        <v>107</v>
      </c>
      <c r="C20" s="26" t="str">
        <f>VLOOKUP($A20,個人データ!$A$3:$O$102,C$1,FALSE)</f>
        <v>田村 嵩</v>
      </c>
      <c r="D20" s="27" t="str">
        <f>VLOOKUP($A20,個人データ!$A$3:$O$102,D$1,FALSE)</f>
        <v>たむら たかし</v>
      </c>
      <c r="E20" s="28" t="str">
        <f>VLOOKUP($A20,個人データ!$A$3:$O$102,E$1,FALSE)</f>
        <v>男</v>
      </c>
      <c r="F20" s="28">
        <f>VLOOKUP($A20,個人データ!$A$3:$O$102,F$1,FALSE)</f>
        <v>1</v>
      </c>
      <c r="G20" s="44">
        <f>VLOOKUP($A20,個人データ!$A$3:$O$102,G$1,FALSE)</f>
        <v>37594</v>
      </c>
      <c r="H20" s="44" t="e">
        <f>VLOOKUP($A20,個人データ!$A$3:$O$102,H$1,FALSE)</f>
        <v>#VALUE!</v>
      </c>
      <c r="I20" s="29">
        <f>VLOOKUP($A20,個人データ!$A$3:$O$102,I$1,FALSE)</f>
        <v>1770016</v>
      </c>
      <c r="J20" s="45" t="str">
        <f>VLOOKUP($A20,個人データ!$A$3:$O$102,J$1,FALSE)</f>
        <v>東京都武蔵野市武蔵野123-4</v>
      </c>
      <c r="K20" s="45" t="e">
        <f>VLOOKUP($A20,個人データ!$A$3:$O$102,K$1,FALSE)</f>
        <v>#VALUE!</v>
      </c>
      <c r="L20" s="30" t="str">
        <f>VLOOKUP($A20,個人データ!$A$3:$O$102,L$1,FALSE)</f>
        <v>0422-33-4455</v>
      </c>
    </row>
    <row r="21" spans="1:12" ht="40.5" customHeight="1">
      <c r="A21" s="43"/>
      <c r="C21" s="46" t="str">
        <f>VLOOKUP($A20,個人データ!$A$3:$O$102,C$2,FALSE)</f>
        <v>TAMURA Takashi</v>
      </c>
      <c r="D21" s="47">
        <f>VLOOKUP($A21,個人データ!$A$3:$O$102,D$1,FALSE)</f>
        <v>0</v>
      </c>
      <c r="E21" s="47" t="s">
        <v>16</v>
      </c>
      <c r="F21" s="47"/>
      <c r="G21" s="47"/>
      <c r="H21" s="37" t="s">
        <v>16</v>
      </c>
      <c r="I21" s="31" t="s">
        <v>1</v>
      </c>
      <c r="J21" s="37" t="s">
        <v>16</v>
      </c>
      <c r="K21" s="37" t="s">
        <v>16</v>
      </c>
      <c r="L21" s="32" t="s">
        <v>0</v>
      </c>
    </row>
    <row r="22" spans="1:12" ht="9" customHeight="1"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 customHeight="1">
      <c r="C23" s="19" t="s">
        <v>38</v>
      </c>
    </row>
    <row r="24" spans="1:12" ht="15.75" customHeight="1">
      <c r="C24" s="20"/>
    </row>
    <row r="25" spans="1:12" ht="15.75" customHeight="1">
      <c r="C25" s="20"/>
    </row>
  </sheetData>
  <mergeCells count="44">
    <mergeCell ref="E21:G21"/>
    <mergeCell ref="J18:K18"/>
    <mergeCell ref="E19:G19"/>
    <mergeCell ref="J20:K20"/>
    <mergeCell ref="G20:H20"/>
    <mergeCell ref="G18:H18"/>
    <mergeCell ref="J10:K10"/>
    <mergeCell ref="E11:G11"/>
    <mergeCell ref="G16:H16"/>
    <mergeCell ref="G12:H12"/>
    <mergeCell ref="G10:H10"/>
    <mergeCell ref="G14:H14"/>
    <mergeCell ref="E17:G17"/>
    <mergeCell ref="C19:D19"/>
    <mergeCell ref="J12:K12"/>
    <mergeCell ref="J16:K16"/>
    <mergeCell ref="E13:G13"/>
    <mergeCell ref="J14:K14"/>
    <mergeCell ref="E15:G15"/>
    <mergeCell ref="J1:K1"/>
    <mergeCell ref="C2:D2"/>
    <mergeCell ref="E2:G2"/>
    <mergeCell ref="A8:A9"/>
    <mergeCell ref="A10:A11"/>
    <mergeCell ref="G8:H8"/>
    <mergeCell ref="C9:D9"/>
    <mergeCell ref="C11:D11"/>
    <mergeCell ref="G1:H1"/>
    <mergeCell ref="C7:D7"/>
    <mergeCell ref="E7:G7"/>
    <mergeCell ref="G6:H6"/>
    <mergeCell ref="J6:K6"/>
    <mergeCell ref="E9:G9"/>
    <mergeCell ref="C4:K4"/>
    <mergeCell ref="J8:K8"/>
    <mergeCell ref="C21:D21"/>
    <mergeCell ref="A12:A13"/>
    <mergeCell ref="A14:A15"/>
    <mergeCell ref="A16:A17"/>
    <mergeCell ref="A18:A19"/>
    <mergeCell ref="A20:A21"/>
    <mergeCell ref="C13:D13"/>
    <mergeCell ref="C15:D15"/>
    <mergeCell ref="C17:D17"/>
  </mergeCells>
  <phoneticPr fontId="2"/>
  <conditionalFormatting sqref="C8:L21">
    <cfRule type="expression" dxfId="0" priority="1">
      <formula>ISERROR(C8)</formula>
    </cfRule>
  </conditionalFormatting>
  <pageMargins left="0.11811023622047245" right="0.11811023622047245" top="0.19685039370078741" bottom="0" header="0" footer="0"/>
  <pageSetup paperSize="12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02"/>
  <sheetViews>
    <sheetView topLeftCell="B2" workbookViewId="0">
      <pane xSplit="2" ySplit="1" topLeftCell="D3" activePane="bottomRight" state="frozen"/>
      <selection activeCell="B2" sqref="B2"/>
      <selection pane="topRight" activeCell="D2" sqref="D2"/>
      <selection pane="bottomLeft" activeCell="B3" sqref="B3"/>
      <selection pane="bottomRight" activeCell="D19" sqref="D19"/>
    </sheetView>
  </sheetViews>
  <sheetFormatPr defaultRowHeight="13.5"/>
  <cols>
    <col min="1" max="1" width="0" style="1" hidden="1" customWidth="1"/>
    <col min="2" max="2" width="7.25" style="4" bestFit="1" customWidth="1"/>
    <col min="3" max="3" width="13.125" style="1" bestFit="1" customWidth="1"/>
    <col min="4" max="4" width="16.375" style="1" bestFit="1" customWidth="1"/>
    <col min="5" max="5" width="14" style="1" bestFit="1" customWidth="1"/>
    <col min="6" max="7" width="5.25" style="4" bestFit="1" customWidth="1"/>
    <col min="8" max="8" width="11.625" style="5" bestFit="1" customWidth="1"/>
    <col min="9" max="9" width="9" style="4"/>
    <col min="10" max="10" width="10.25" style="4" customWidth="1"/>
    <col min="11" max="11" width="15" style="4" customWidth="1"/>
    <col min="12" max="12" width="13.125" style="4" customWidth="1"/>
    <col min="13" max="13" width="10.375" style="3" customWidth="1"/>
    <col min="14" max="14" width="31.5" style="6" bestFit="1" customWidth="1"/>
    <col min="15" max="15" width="13.875" style="2" bestFit="1" customWidth="1"/>
    <col min="16" max="16384" width="9" style="1"/>
  </cols>
  <sheetData>
    <row r="1" spans="1:15" hidden="1">
      <c r="A1" s="11">
        <v>1</v>
      </c>
      <c r="B1" s="10">
        <v>2</v>
      </c>
      <c r="C1" s="11">
        <v>3</v>
      </c>
      <c r="D1" s="11">
        <v>4</v>
      </c>
      <c r="E1" s="11">
        <v>5</v>
      </c>
      <c r="F1" s="10">
        <v>6</v>
      </c>
      <c r="G1" s="10">
        <v>7</v>
      </c>
      <c r="H1" s="5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39">
        <v>14</v>
      </c>
      <c r="O1" s="10">
        <v>15</v>
      </c>
    </row>
    <row r="2" spans="1:15" s="4" customFormat="1" ht="40.5">
      <c r="B2" s="9" t="s">
        <v>34</v>
      </c>
      <c r="C2" s="4" t="s">
        <v>33</v>
      </c>
      <c r="D2" s="4" t="s">
        <v>32</v>
      </c>
      <c r="E2" s="4" t="s">
        <v>31</v>
      </c>
      <c r="F2" s="4" t="s">
        <v>30</v>
      </c>
      <c r="G2" s="4" t="s">
        <v>29</v>
      </c>
      <c r="H2" s="5" t="s">
        <v>28</v>
      </c>
      <c r="I2" s="9" t="s">
        <v>27</v>
      </c>
      <c r="J2" s="9" t="s">
        <v>26</v>
      </c>
      <c r="K2" s="9" t="s">
        <v>25</v>
      </c>
      <c r="L2" s="9" t="s">
        <v>24</v>
      </c>
      <c r="M2" s="3" t="s">
        <v>23</v>
      </c>
      <c r="N2" s="3" t="s">
        <v>22</v>
      </c>
      <c r="O2" s="2" t="s">
        <v>21</v>
      </c>
    </row>
    <row r="3" spans="1:15">
      <c r="A3" s="1">
        <f>100*B3+COUNTIF(B$3:B3,B3)</f>
        <v>301</v>
      </c>
      <c r="B3" s="4">
        <v>3</v>
      </c>
      <c r="C3" s="1" t="s">
        <v>72</v>
      </c>
      <c r="D3" s="1" t="s">
        <v>40</v>
      </c>
      <c r="E3" s="1" t="s">
        <v>55</v>
      </c>
      <c r="F3" s="4" t="s">
        <v>70</v>
      </c>
      <c r="G3" s="4">
        <v>3</v>
      </c>
      <c r="H3" s="5">
        <v>36676</v>
      </c>
      <c r="I3" s="4">
        <v>970001</v>
      </c>
      <c r="J3" s="8">
        <v>1234</v>
      </c>
      <c r="K3" s="7">
        <v>3000001</v>
      </c>
      <c r="M3" s="3">
        <v>1230001</v>
      </c>
      <c r="N3" s="6" t="s">
        <v>102</v>
      </c>
      <c r="O3" s="2" t="s">
        <v>122</v>
      </c>
    </row>
    <row r="4" spans="1:15">
      <c r="A4" s="1">
        <f>100*B4+COUNTIF(B$3:B4,B4)</f>
        <v>302</v>
      </c>
      <c r="B4" s="4">
        <v>3</v>
      </c>
      <c r="C4" s="1" t="s">
        <v>73</v>
      </c>
      <c r="D4" s="1" t="s">
        <v>41</v>
      </c>
      <c r="E4" s="1" t="s">
        <v>56</v>
      </c>
      <c r="F4" s="4" t="s">
        <v>20</v>
      </c>
      <c r="G4" s="4">
        <v>3</v>
      </c>
      <c r="H4" s="5">
        <v>36804</v>
      </c>
      <c r="I4" s="4">
        <v>970002</v>
      </c>
      <c r="J4" s="8">
        <v>5678</v>
      </c>
      <c r="K4" s="7">
        <v>3000002</v>
      </c>
      <c r="M4" s="3">
        <v>1450002</v>
      </c>
      <c r="N4" s="6" t="s">
        <v>103</v>
      </c>
      <c r="O4" s="2" t="s">
        <v>123</v>
      </c>
    </row>
    <row r="5" spans="1:15">
      <c r="A5" s="1">
        <f>100*B5+COUNTIF(B$3:B5,B5)</f>
        <v>303</v>
      </c>
      <c r="B5" s="4">
        <v>3</v>
      </c>
      <c r="C5" s="1" t="s">
        <v>74</v>
      </c>
      <c r="D5" s="1" t="s">
        <v>42</v>
      </c>
      <c r="E5" s="1" t="s">
        <v>57</v>
      </c>
      <c r="F5" s="4" t="s">
        <v>20</v>
      </c>
      <c r="G5" s="4">
        <v>2</v>
      </c>
      <c r="H5" s="5">
        <v>37080</v>
      </c>
      <c r="I5" s="4">
        <v>980003</v>
      </c>
      <c r="J5" s="8">
        <v>9012</v>
      </c>
      <c r="K5" s="7" t="s">
        <v>39</v>
      </c>
      <c r="M5" s="3">
        <v>1670003</v>
      </c>
      <c r="N5" s="6" t="s">
        <v>110</v>
      </c>
      <c r="O5" s="2" t="s">
        <v>124</v>
      </c>
    </row>
    <row r="6" spans="1:15">
      <c r="A6" s="1">
        <f>100*B6+COUNTIF(B$3:B6,B6)</f>
        <v>201</v>
      </c>
      <c r="B6" s="4">
        <v>2</v>
      </c>
      <c r="C6" s="1" t="s">
        <v>75</v>
      </c>
      <c r="D6" s="1" t="s">
        <v>43</v>
      </c>
      <c r="E6" s="1" t="s">
        <v>58</v>
      </c>
      <c r="F6" s="4" t="s">
        <v>71</v>
      </c>
      <c r="G6" s="4">
        <v>2</v>
      </c>
      <c r="H6" s="5">
        <v>37228</v>
      </c>
      <c r="I6" s="4">
        <v>980004</v>
      </c>
      <c r="J6" s="8">
        <v>3456</v>
      </c>
      <c r="K6" s="7">
        <v>3000003</v>
      </c>
      <c r="M6" s="3">
        <v>1890004</v>
      </c>
      <c r="N6" s="6" t="s">
        <v>104</v>
      </c>
      <c r="O6" s="2" t="s">
        <v>125</v>
      </c>
    </row>
    <row r="7" spans="1:15">
      <c r="A7" s="1">
        <f>100*B7+COUNTIF(B$3:B7,B7)</f>
        <v>304</v>
      </c>
      <c r="B7" s="4">
        <v>3</v>
      </c>
      <c r="C7" s="1" t="s">
        <v>76</v>
      </c>
      <c r="D7" s="1" t="s">
        <v>44</v>
      </c>
      <c r="E7" s="1" t="s">
        <v>60</v>
      </c>
      <c r="F7" s="4" t="s">
        <v>20</v>
      </c>
      <c r="G7" s="4">
        <v>2</v>
      </c>
      <c r="H7" s="5">
        <v>37240</v>
      </c>
      <c r="I7" s="4">
        <v>980005</v>
      </c>
      <c r="J7" s="8">
        <v>7890</v>
      </c>
      <c r="K7" s="7">
        <v>3000004</v>
      </c>
      <c r="M7" s="3">
        <v>1350005</v>
      </c>
      <c r="N7" s="6" t="s">
        <v>105</v>
      </c>
      <c r="O7" s="2" t="s">
        <v>126</v>
      </c>
    </row>
    <row r="8" spans="1:15">
      <c r="A8" s="1">
        <f>100*B8+COUNTIF(B$3:B8,B8)</f>
        <v>305</v>
      </c>
      <c r="B8" s="4">
        <v>3</v>
      </c>
      <c r="C8" s="1" t="s">
        <v>77</v>
      </c>
      <c r="D8" s="1" t="s">
        <v>45</v>
      </c>
      <c r="E8" s="1" t="s">
        <v>59</v>
      </c>
      <c r="F8" s="4" t="s">
        <v>71</v>
      </c>
      <c r="G8" s="4">
        <v>2</v>
      </c>
      <c r="H8" s="5">
        <v>37299</v>
      </c>
      <c r="I8" s="4">
        <v>980006</v>
      </c>
      <c r="J8" s="8">
        <v>1357</v>
      </c>
      <c r="K8" s="7">
        <v>3000005</v>
      </c>
      <c r="M8" s="3">
        <v>1790006</v>
      </c>
      <c r="N8" s="6" t="s">
        <v>106</v>
      </c>
      <c r="O8" s="2" t="s">
        <v>127</v>
      </c>
    </row>
    <row r="9" spans="1:15">
      <c r="A9" s="1">
        <f>100*B9+COUNTIF(B$3:B9,B9)</f>
        <v>101</v>
      </c>
      <c r="B9" s="4">
        <v>1</v>
      </c>
      <c r="C9" s="1" t="s">
        <v>78</v>
      </c>
      <c r="D9" s="1" t="s">
        <v>46</v>
      </c>
      <c r="E9" s="1" t="s">
        <v>61</v>
      </c>
      <c r="F9" s="4" t="s">
        <v>20</v>
      </c>
      <c r="G9" s="4">
        <v>1</v>
      </c>
      <c r="H9" s="5">
        <v>37354</v>
      </c>
      <c r="I9" s="4">
        <v>990007</v>
      </c>
      <c r="J9" s="8" t="s">
        <v>39</v>
      </c>
      <c r="K9" s="7" t="s">
        <v>39</v>
      </c>
      <c r="M9" s="3">
        <v>1020007</v>
      </c>
      <c r="N9" s="6" t="s">
        <v>107</v>
      </c>
      <c r="O9" s="2" t="s">
        <v>128</v>
      </c>
    </row>
    <row r="10" spans="1:15">
      <c r="A10" s="1">
        <f>100*B10+COUNTIF(B$3:B10,B10)</f>
        <v>102</v>
      </c>
      <c r="B10" s="4">
        <v>1</v>
      </c>
      <c r="C10" s="1" t="s">
        <v>79</v>
      </c>
      <c r="D10" s="1" t="s">
        <v>47</v>
      </c>
      <c r="E10" s="1" t="s">
        <v>62</v>
      </c>
      <c r="F10" s="4" t="s">
        <v>20</v>
      </c>
      <c r="G10" s="4">
        <v>1</v>
      </c>
      <c r="H10" s="5">
        <v>37391</v>
      </c>
      <c r="I10" s="4">
        <v>990008</v>
      </c>
      <c r="J10" s="4" t="s">
        <v>39</v>
      </c>
      <c r="K10" s="7" t="s">
        <v>39</v>
      </c>
      <c r="M10" s="3">
        <v>1460008</v>
      </c>
      <c r="N10" s="6" t="s">
        <v>108</v>
      </c>
      <c r="O10" s="2" t="s">
        <v>129</v>
      </c>
    </row>
    <row r="11" spans="1:15">
      <c r="A11" s="1">
        <f>100*B11+COUNTIF(B$3:B11,B11)</f>
        <v>202</v>
      </c>
      <c r="B11" s="4">
        <v>2</v>
      </c>
      <c r="C11" s="1" t="s">
        <v>80</v>
      </c>
      <c r="D11" s="1" t="s">
        <v>48</v>
      </c>
      <c r="E11" s="1" t="s">
        <v>63</v>
      </c>
      <c r="F11" s="4" t="s">
        <v>20</v>
      </c>
      <c r="G11" s="4">
        <v>1</v>
      </c>
      <c r="H11" s="5">
        <v>37427</v>
      </c>
      <c r="I11" s="4">
        <v>990009</v>
      </c>
      <c r="J11" s="4" t="s">
        <v>39</v>
      </c>
      <c r="K11" s="7">
        <v>3000006</v>
      </c>
      <c r="M11" s="3">
        <v>1800009</v>
      </c>
      <c r="N11" s="6" t="s">
        <v>109</v>
      </c>
      <c r="O11" s="2" t="s">
        <v>130</v>
      </c>
    </row>
    <row r="12" spans="1:15">
      <c r="A12" s="1">
        <f>100*B12+COUNTIF(B$3:B12,B12)</f>
        <v>203</v>
      </c>
      <c r="B12" s="4">
        <v>2</v>
      </c>
      <c r="C12" s="1" t="s">
        <v>81</v>
      </c>
      <c r="D12" s="1" t="s">
        <v>49</v>
      </c>
      <c r="E12" s="1" t="s">
        <v>64</v>
      </c>
      <c r="F12" s="4" t="s">
        <v>71</v>
      </c>
      <c r="G12" s="4">
        <v>1</v>
      </c>
      <c r="H12" s="5">
        <v>37439</v>
      </c>
      <c r="I12" s="4">
        <v>990010</v>
      </c>
      <c r="J12" s="4">
        <v>9246</v>
      </c>
      <c r="K12" s="7" t="s">
        <v>39</v>
      </c>
      <c r="M12" s="3">
        <v>1110010</v>
      </c>
      <c r="N12" s="6" t="s">
        <v>111</v>
      </c>
      <c r="O12" s="2" t="s">
        <v>131</v>
      </c>
    </row>
    <row r="13" spans="1:15">
      <c r="A13" s="1">
        <f>100*B13+COUNTIF(B$3:B13,B13)</f>
        <v>103</v>
      </c>
      <c r="B13" s="4">
        <v>1</v>
      </c>
      <c r="C13" s="1" t="s">
        <v>82</v>
      </c>
      <c r="D13" s="1" t="s">
        <v>50</v>
      </c>
      <c r="E13" s="1" t="s">
        <v>65</v>
      </c>
      <c r="F13" s="4" t="s">
        <v>71</v>
      </c>
      <c r="G13" s="4">
        <v>1</v>
      </c>
      <c r="H13" s="5">
        <v>37450</v>
      </c>
      <c r="I13" s="4">
        <v>990011</v>
      </c>
      <c r="J13" s="4" t="s">
        <v>39</v>
      </c>
      <c r="K13" s="7" t="s">
        <v>39</v>
      </c>
      <c r="M13" s="3">
        <v>1220011</v>
      </c>
      <c r="N13" s="6" t="s">
        <v>112</v>
      </c>
      <c r="O13" s="2" t="s">
        <v>132</v>
      </c>
    </row>
    <row r="14" spans="1:15">
      <c r="A14" s="1">
        <f>100*B14+COUNTIF(B$3:B14,B14)</f>
        <v>104</v>
      </c>
      <c r="B14" s="4">
        <v>1</v>
      </c>
      <c r="C14" s="1" t="s">
        <v>83</v>
      </c>
      <c r="D14" s="1" t="s">
        <v>51</v>
      </c>
      <c r="E14" s="1" t="s">
        <v>66</v>
      </c>
      <c r="F14" s="4" t="s">
        <v>20</v>
      </c>
      <c r="G14" s="4">
        <v>1</v>
      </c>
      <c r="H14" s="5">
        <v>37473</v>
      </c>
      <c r="I14" s="4">
        <v>990012</v>
      </c>
      <c r="J14" s="4" t="s">
        <v>39</v>
      </c>
      <c r="K14" s="7" t="s">
        <v>39</v>
      </c>
      <c r="M14" s="3">
        <v>1330012</v>
      </c>
      <c r="N14" s="6" t="s">
        <v>113</v>
      </c>
      <c r="O14" s="2" t="s">
        <v>133</v>
      </c>
    </row>
    <row r="15" spans="1:15">
      <c r="A15" s="1">
        <f>100*B15+COUNTIF(B$3:B15,B15)</f>
        <v>105</v>
      </c>
      <c r="B15" s="4">
        <v>1</v>
      </c>
      <c r="C15" s="1" t="s">
        <v>84</v>
      </c>
      <c r="D15" s="1" t="s">
        <v>52</v>
      </c>
      <c r="E15" s="1" t="s">
        <v>67</v>
      </c>
      <c r="F15" s="4" t="s">
        <v>20</v>
      </c>
      <c r="G15" s="4">
        <v>1</v>
      </c>
      <c r="H15" s="5">
        <v>37518</v>
      </c>
      <c r="I15" s="4">
        <v>990013</v>
      </c>
      <c r="J15" s="4" t="s">
        <v>39</v>
      </c>
      <c r="K15" s="7" t="s">
        <v>39</v>
      </c>
      <c r="M15" s="3">
        <v>1440013</v>
      </c>
      <c r="N15" s="6" t="s">
        <v>114</v>
      </c>
      <c r="O15" s="2" t="s">
        <v>134</v>
      </c>
    </row>
    <row r="16" spans="1:15">
      <c r="A16" s="1">
        <f>100*B16+COUNTIF(B$3:B16,B16)</f>
        <v>204</v>
      </c>
      <c r="B16" s="4">
        <v>2</v>
      </c>
      <c r="C16" s="1" t="s">
        <v>85</v>
      </c>
      <c r="D16" s="1" t="s">
        <v>53</v>
      </c>
      <c r="E16" s="1" t="s">
        <v>68</v>
      </c>
      <c r="F16" s="4" t="s">
        <v>71</v>
      </c>
      <c r="G16" s="4">
        <v>1</v>
      </c>
      <c r="H16" s="5">
        <v>37531</v>
      </c>
      <c r="I16" s="4">
        <v>990014</v>
      </c>
      <c r="J16" s="4">
        <v>8000</v>
      </c>
      <c r="K16" s="7">
        <v>3000007</v>
      </c>
      <c r="M16" s="3">
        <v>1550014</v>
      </c>
      <c r="N16" s="6" t="s">
        <v>115</v>
      </c>
      <c r="O16" s="2" t="s">
        <v>135</v>
      </c>
    </row>
    <row r="17" spans="1:15">
      <c r="A17" s="1">
        <f>100*B17+COUNTIF(B$3:B17,B17)</f>
        <v>106</v>
      </c>
      <c r="B17" s="4">
        <v>1</v>
      </c>
      <c r="C17" s="1" t="s">
        <v>86</v>
      </c>
      <c r="D17" s="1" t="s">
        <v>54</v>
      </c>
      <c r="E17" s="1" t="s">
        <v>69</v>
      </c>
      <c r="F17" s="4" t="s">
        <v>20</v>
      </c>
      <c r="G17" s="4">
        <v>1</v>
      </c>
      <c r="H17" s="5">
        <v>37590</v>
      </c>
      <c r="I17" s="4">
        <v>990015</v>
      </c>
      <c r="J17" s="4" t="s">
        <v>39</v>
      </c>
      <c r="K17" s="7" t="s">
        <v>39</v>
      </c>
      <c r="M17" s="3">
        <v>1660015</v>
      </c>
      <c r="N17" s="6" t="s">
        <v>120</v>
      </c>
      <c r="O17" s="2" t="s">
        <v>141</v>
      </c>
    </row>
    <row r="18" spans="1:15">
      <c r="A18" s="1">
        <f>100*B18+COUNTIF(B$3:B18,B18)</f>
        <v>107</v>
      </c>
      <c r="B18" s="4">
        <v>1</v>
      </c>
      <c r="C18" s="1" t="s">
        <v>87</v>
      </c>
      <c r="D18" s="1" t="s">
        <v>92</v>
      </c>
      <c r="E18" s="1" t="s">
        <v>97</v>
      </c>
      <c r="F18" s="4" t="s">
        <v>20</v>
      </c>
      <c r="G18" s="4">
        <v>1</v>
      </c>
      <c r="H18" s="5">
        <v>37594</v>
      </c>
      <c r="I18" s="4">
        <v>990016</v>
      </c>
      <c r="J18" s="4" t="s">
        <v>39</v>
      </c>
      <c r="K18" s="7" t="s">
        <v>39</v>
      </c>
      <c r="M18" s="3">
        <v>1770016</v>
      </c>
      <c r="N18" s="6" t="s">
        <v>119</v>
      </c>
      <c r="O18" s="2" t="s">
        <v>136</v>
      </c>
    </row>
    <row r="19" spans="1:15">
      <c r="A19" s="1">
        <f>100*B19+COUNTIF(B$3:B19,B19)</f>
        <v>108</v>
      </c>
      <c r="B19" s="4">
        <v>1</v>
      </c>
      <c r="C19" s="1" t="s">
        <v>88</v>
      </c>
      <c r="D19" s="1" t="s">
        <v>93</v>
      </c>
      <c r="E19" s="1" t="s">
        <v>98</v>
      </c>
      <c r="F19" s="4" t="s">
        <v>71</v>
      </c>
      <c r="G19" s="4">
        <v>1</v>
      </c>
      <c r="H19" s="5">
        <v>37608</v>
      </c>
      <c r="I19" s="4">
        <v>990017</v>
      </c>
      <c r="J19" s="4" t="s">
        <v>39</v>
      </c>
      <c r="K19" s="7" t="s">
        <v>39</v>
      </c>
      <c r="M19" s="3">
        <v>1880017</v>
      </c>
      <c r="N19" s="6" t="s">
        <v>118</v>
      </c>
      <c r="O19" s="2" t="s">
        <v>137</v>
      </c>
    </row>
    <row r="20" spans="1:15">
      <c r="A20" s="1">
        <f>100*B20+COUNTIF(B$3:B20,B20)</f>
        <v>205</v>
      </c>
      <c r="B20" s="4">
        <v>2</v>
      </c>
      <c r="C20" s="1" t="s">
        <v>89</v>
      </c>
      <c r="D20" s="1" t="s">
        <v>94</v>
      </c>
      <c r="E20" s="1" t="s">
        <v>99</v>
      </c>
      <c r="F20" s="4" t="s">
        <v>20</v>
      </c>
      <c r="G20" s="4">
        <v>1</v>
      </c>
      <c r="H20" s="5">
        <v>37620</v>
      </c>
      <c r="I20" s="4">
        <v>990018</v>
      </c>
      <c r="J20" s="4">
        <v>9999</v>
      </c>
      <c r="K20" s="7" t="s">
        <v>39</v>
      </c>
      <c r="M20" s="3">
        <v>1990018</v>
      </c>
      <c r="N20" s="6" t="s">
        <v>117</v>
      </c>
      <c r="O20" s="2" t="s">
        <v>138</v>
      </c>
    </row>
    <row r="21" spans="1:15">
      <c r="A21" s="1">
        <f>100*B21+COUNTIF(B$3:B21,B21)</f>
        <v>109</v>
      </c>
      <c r="B21" s="4">
        <v>1</v>
      </c>
      <c r="C21" s="1" t="s">
        <v>90</v>
      </c>
      <c r="D21" s="1" t="s">
        <v>95</v>
      </c>
      <c r="E21" s="1" t="s">
        <v>100</v>
      </c>
      <c r="F21" s="4" t="s">
        <v>20</v>
      </c>
      <c r="G21" s="4">
        <v>1</v>
      </c>
      <c r="H21" s="5">
        <v>37626</v>
      </c>
      <c r="I21" s="4">
        <v>990019</v>
      </c>
      <c r="J21" s="4" t="s">
        <v>39</v>
      </c>
      <c r="K21" s="7" t="s">
        <v>39</v>
      </c>
      <c r="M21" s="3">
        <v>1000019</v>
      </c>
      <c r="N21" s="6" t="s">
        <v>116</v>
      </c>
      <c r="O21" s="2" t="s">
        <v>139</v>
      </c>
    </row>
    <row r="22" spans="1:15">
      <c r="A22" s="1">
        <f>100*B22+COUNTIF(B$3:B22,B22)</f>
        <v>110</v>
      </c>
      <c r="B22" s="4">
        <v>1</v>
      </c>
      <c r="C22" s="1" t="s">
        <v>91</v>
      </c>
      <c r="D22" s="1" t="s">
        <v>96</v>
      </c>
      <c r="E22" s="1" t="s">
        <v>101</v>
      </c>
      <c r="F22" s="4" t="s">
        <v>71</v>
      </c>
      <c r="G22" s="4">
        <v>1</v>
      </c>
      <c r="H22" s="5">
        <v>37704</v>
      </c>
      <c r="I22" s="4">
        <v>990020</v>
      </c>
      <c r="J22" s="4" t="s">
        <v>39</v>
      </c>
      <c r="K22" s="7" t="s">
        <v>39</v>
      </c>
      <c r="M22" s="3">
        <v>1010020</v>
      </c>
      <c r="N22" s="6" t="s">
        <v>121</v>
      </c>
      <c r="O22" s="2" t="s">
        <v>140</v>
      </c>
    </row>
    <row r="23" spans="1:15">
      <c r="A23" s="1">
        <f>100*B23+COUNTIF(B$3:B23,B23)</f>
        <v>0</v>
      </c>
    </row>
    <row r="24" spans="1:15">
      <c r="A24" s="1">
        <f>100*B24+COUNTIF(B$3:B24,B24)</f>
        <v>0</v>
      </c>
    </row>
    <row r="25" spans="1:15">
      <c r="A25" s="1">
        <f>100*B25+COUNTIF(B$3:B25,B25)</f>
        <v>0</v>
      </c>
    </row>
    <row r="26" spans="1:15">
      <c r="A26" s="1">
        <f>100*B26+COUNTIF(B$3:B26,B26)</f>
        <v>0</v>
      </c>
    </row>
    <row r="27" spans="1:15">
      <c r="A27" s="1">
        <f>100*B27+COUNTIF(B$3:B27,B27)</f>
        <v>0</v>
      </c>
    </row>
    <row r="28" spans="1:15">
      <c r="A28" s="1">
        <f>100*B28+COUNTIF(B$3:B28,B28)</f>
        <v>0</v>
      </c>
    </row>
    <row r="29" spans="1:15">
      <c r="A29" s="1">
        <f>100*B29+COUNTIF(B$3:B29,B29)</f>
        <v>0</v>
      </c>
    </row>
    <row r="30" spans="1:15">
      <c r="A30" s="1">
        <f>100*B30+COUNTIF(B$3:B30,B30)</f>
        <v>0</v>
      </c>
    </row>
    <row r="31" spans="1:15">
      <c r="A31" s="1">
        <f>100*B31+COUNTIF(B$3:B31,B31)</f>
        <v>0</v>
      </c>
    </row>
    <row r="32" spans="1:15">
      <c r="A32" s="1">
        <f>100*B32+COUNTIF(B$3:B32,B32)</f>
        <v>0</v>
      </c>
    </row>
    <row r="33" spans="1:1">
      <c r="A33" s="1">
        <f>100*B33+COUNTIF(B$3:B33,B33)</f>
        <v>0</v>
      </c>
    </row>
    <row r="34" spans="1:1">
      <c r="A34" s="1">
        <f>100*B34+COUNTIF(B$3:B34,B34)</f>
        <v>0</v>
      </c>
    </row>
    <row r="35" spans="1:1">
      <c r="A35" s="1">
        <f>100*B35+COUNTIF(B$3:B35,B35)</f>
        <v>0</v>
      </c>
    </row>
    <row r="36" spans="1:1">
      <c r="A36" s="1">
        <f>100*B36+COUNTIF(B$3:B36,B36)</f>
        <v>0</v>
      </c>
    </row>
    <row r="37" spans="1:1">
      <c r="A37" s="1">
        <f>100*B37+COUNTIF(B$3:B37,B37)</f>
        <v>0</v>
      </c>
    </row>
    <row r="38" spans="1:1">
      <c r="A38" s="1">
        <f>100*B38+COUNTIF(B$3:B38,B38)</f>
        <v>0</v>
      </c>
    </row>
    <row r="39" spans="1:1">
      <c r="A39" s="1">
        <f>100*B39+COUNTIF(B$3:B39,B39)</f>
        <v>0</v>
      </c>
    </row>
    <row r="40" spans="1:1">
      <c r="A40" s="1">
        <f>100*B40+COUNTIF(B$3:B40,B40)</f>
        <v>0</v>
      </c>
    </row>
    <row r="41" spans="1:1">
      <c r="A41" s="1">
        <f>100*B41+COUNTIF(B$3:B41,B41)</f>
        <v>0</v>
      </c>
    </row>
    <row r="42" spans="1:1">
      <c r="A42" s="1">
        <f>100*B42+COUNTIF(B$3:B42,B42)</f>
        <v>0</v>
      </c>
    </row>
    <row r="43" spans="1:1">
      <c r="A43" s="1">
        <f>100*B43+COUNTIF(B$3:B43,B43)</f>
        <v>0</v>
      </c>
    </row>
    <row r="44" spans="1:1">
      <c r="A44" s="1">
        <f>100*B44+COUNTIF(B$3:B44,B44)</f>
        <v>0</v>
      </c>
    </row>
    <row r="45" spans="1:1">
      <c r="A45" s="1">
        <f>100*B45+COUNTIF(B$3:B45,B45)</f>
        <v>0</v>
      </c>
    </row>
    <row r="46" spans="1:1">
      <c r="A46" s="1">
        <f>100*B46+COUNTIF(B$3:B46,B46)</f>
        <v>0</v>
      </c>
    </row>
    <row r="47" spans="1:1">
      <c r="A47" s="1">
        <f>100*B47+COUNTIF(B$3:B47,B47)</f>
        <v>0</v>
      </c>
    </row>
    <row r="48" spans="1:1">
      <c r="A48" s="1">
        <f>100*B48+COUNTIF(B$3:B48,B48)</f>
        <v>0</v>
      </c>
    </row>
    <row r="49" spans="1:1">
      <c r="A49" s="1">
        <f>100*B49+COUNTIF(B$3:B49,B49)</f>
        <v>0</v>
      </c>
    </row>
    <row r="50" spans="1:1">
      <c r="A50" s="1">
        <f>100*B50+COUNTIF(B$3:B50,B50)</f>
        <v>0</v>
      </c>
    </row>
    <row r="51" spans="1:1">
      <c r="A51" s="1">
        <f>100*B51+COUNTIF(B$3:B51,B51)</f>
        <v>0</v>
      </c>
    </row>
    <row r="52" spans="1:1">
      <c r="A52" s="1">
        <f>100*B52+COUNTIF(B$3:B52,B52)</f>
        <v>0</v>
      </c>
    </row>
    <row r="53" spans="1:1">
      <c r="A53" s="1">
        <f>100*B53+COUNTIF(B$3:B53,B53)</f>
        <v>0</v>
      </c>
    </row>
    <row r="54" spans="1:1">
      <c r="A54" s="1">
        <f>100*B54+COUNTIF(B$3:B54,B54)</f>
        <v>0</v>
      </c>
    </row>
    <row r="55" spans="1:1">
      <c r="A55" s="1">
        <f>100*B55+COUNTIF(B$3:B55,B55)</f>
        <v>0</v>
      </c>
    </row>
    <row r="56" spans="1:1">
      <c r="A56" s="1">
        <f>100*B56+COUNTIF(B$3:B56,B56)</f>
        <v>0</v>
      </c>
    </row>
    <row r="57" spans="1:1">
      <c r="A57" s="1">
        <f>100*B57+COUNTIF(B$3:B57,B57)</f>
        <v>0</v>
      </c>
    </row>
    <row r="58" spans="1:1">
      <c r="A58" s="1">
        <f>100*B58+COUNTIF(B$3:B58,B58)</f>
        <v>0</v>
      </c>
    </row>
    <row r="59" spans="1:1">
      <c r="A59" s="1">
        <f>100*B59+COUNTIF(B$3:B59,B59)</f>
        <v>0</v>
      </c>
    </row>
    <row r="60" spans="1:1">
      <c r="A60" s="1">
        <f>100*B60+COUNTIF(B$3:B60,B60)</f>
        <v>0</v>
      </c>
    </row>
    <row r="61" spans="1:1">
      <c r="A61" s="1">
        <f>100*B61+COUNTIF(B$3:B61,B61)</f>
        <v>0</v>
      </c>
    </row>
    <row r="62" spans="1:1">
      <c r="A62" s="1">
        <f>100*B62+COUNTIF(B$3:B62,B62)</f>
        <v>0</v>
      </c>
    </row>
    <row r="63" spans="1:1">
      <c r="A63" s="1">
        <f>100*B63+COUNTIF(B$3:B63,B63)</f>
        <v>0</v>
      </c>
    </row>
    <row r="64" spans="1:1">
      <c r="A64" s="1">
        <f>100*B64+COUNTIF(B$3:B64,B64)</f>
        <v>0</v>
      </c>
    </row>
    <row r="65" spans="1:1">
      <c r="A65" s="1">
        <f>100*B65+COUNTIF(B$3:B65,B65)</f>
        <v>0</v>
      </c>
    </row>
    <row r="66" spans="1:1">
      <c r="A66" s="1">
        <f>100*B66+COUNTIF(B$3:B66,B66)</f>
        <v>0</v>
      </c>
    </row>
    <row r="67" spans="1:1">
      <c r="A67" s="1">
        <f>100*B67+COUNTIF(B$3:B67,B67)</f>
        <v>0</v>
      </c>
    </row>
    <row r="68" spans="1:1">
      <c r="A68" s="1">
        <f>100*B68+COUNTIF(B$3:B68,B68)</f>
        <v>0</v>
      </c>
    </row>
    <row r="69" spans="1:1">
      <c r="A69" s="1">
        <f>100*B69+COUNTIF(B$3:B69,B69)</f>
        <v>0</v>
      </c>
    </row>
    <row r="70" spans="1:1">
      <c r="A70" s="1">
        <f>100*B70+COUNTIF(B$3:B70,B70)</f>
        <v>0</v>
      </c>
    </row>
    <row r="71" spans="1:1">
      <c r="A71" s="1">
        <f>100*B71+COUNTIF(B$3:B71,B71)</f>
        <v>0</v>
      </c>
    </row>
    <row r="72" spans="1:1">
      <c r="A72" s="1">
        <f>100*B72+COUNTIF(B$3:B72,B72)</f>
        <v>0</v>
      </c>
    </row>
    <row r="73" spans="1:1">
      <c r="A73" s="1">
        <f>100*B73+COUNTIF(B$3:B73,B73)</f>
        <v>0</v>
      </c>
    </row>
    <row r="74" spans="1:1">
      <c r="A74" s="1">
        <f>100*B74+COUNTIF(B$3:B74,B74)</f>
        <v>0</v>
      </c>
    </row>
    <row r="75" spans="1:1">
      <c r="A75" s="1">
        <f>100*B75+COUNTIF(B$3:B75,B75)</f>
        <v>0</v>
      </c>
    </row>
    <row r="76" spans="1:1">
      <c r="A76" s="1">
        <f>100*B76+COUNTIF(B$3:B76,B76)</f>
        <v>0</v>
      </c>
    </row>
    <row r="77" spans="1:1">
      <c r="A77" s="1">
        <f>100*B77+COUNTIF(B$3:B77,B77)</f>
        <v>0</v>
      </c>
    </row>
    <row r="78" spans="1:1">
      <c r="A78" s="1">
        <f>100*B78+COUNTIF(B$3:B78,B78)</f>
        <v>0</v>
      </c>
    </row>
    <row r="79" spans="1:1">
      <c r="A79" s="1">
        <f>100*B79+COUNTIF(B$3:B79,B79)</f>
        <v>0</v>
      </c>
    </row>
    <row r="80" spans="1:1">
      <c r="A80" s="1">
        <f>100*B80+COUNTIF(B$3:B80,B80)</f>
        <v>0</v>
      </c>
    </row>
    <row r="81" spans="1:1">
      <c r="A81" s="1">
        <f>100*B81+COUNTIF(B$3:B81,B81)</f>
        <v>0</v>
      </c>
    </row>
    <row r="82" spans="1:1">
      <c r="A82" s="1">
        <f>100*B82+COUNTIF(B$3:B82,B82)</f>
        <v>0</v>
      </c>
    </row>
    <row r="83" spans="1:1">
      <c r="A83" s="1">
        <f>100*B83+COUNTIF(B$3:B83,B83)</f>
        <v>0</v>
      </c>
    </row>
    <row r="84" spans="1:1">
      <c r="A84" s="1">
        <f>100*B84+COUNTIF(B$3:B84,B84)</f>
        <v>0</v>
      </c>
    </row>
    <row r="85" spans="1:1">
      <c r="A85" s="1">
        <f>100*B85+COUNTIF(B$3:B85,B85)</f>
        <v>0</v>
      </c>
    </row>
    <row r="86" spans="1:1">
      <c r="A86" s="1">
        <f>100*B86+COUNTIF(B$3:B86,B86)</f>
        <v>0</v>
      </c>
    </row>
    <row r="87" spans="1:1">
      <c r="A87" s="1">
        <f>100*B87+COUNTIF(B$3:B87,B87)</f>
        <v>0</v>
      </c>
    </row>
    <row r="88" spans="1:1">
      <c r="A88" s="1">
        <f>100*B88+COUNTIF(B$3:B88,B88)</f>
        <v>0</v>
      </c>
    </row>
    <row r="89" spans="1:1">
      <c r="A89" s="1">
        <f>100*B89+COUNTIF(B$3:B89,B89)</f>
        <v>0</v>
      </c>
    </row>
    <row r="90" spans="1:1">
      <c r="A90" s="1">
        <f>100*B90+COUNTIF(B$3:B90,B90)</f>
        <v>0</v>
      </c>
    </row>
    <row r="91" spans="1:1">
      <c r="A91" s="1">
        <f>100*B91+COUNTIF(B$3:B91,B91)</f>
        <v>0</v>
      </c>
    </row>
    <row r="92" spans="1:1">
      <c r="A92" s="1">
        <f>100*B92+COUNTIF(B$3:B92,B92)</f>
        <v>0</v>
      </c>
    </row>
    <row r="93" spans="1:1">
      <c r="A93" s="1">
        <f>100*B93+COUNTIF(B$3:B93,B93)</f>
        <v>0</v>
      </c>
    </row>
    <row r="94" spans="1:1">
      <c r="A94" s="1">
        <f>100*B94+COUNTIF(B$3:B94,B94)</f>
        <v>0</v>
      </c>
    </row>
    <row r="95" spans="1:1">
      <c r="A95" s="1">
        <f>100*B95+COUNTIF(B$3:B95,B95)</f>
        <v>0</v>
      </c>
    </row>
    <row r="96" spans="1:1">
      <c r="A96" s="1">
        <f>100*B96+COUNTIF(B$3:B96,B96)</f>
        <v>0</v>
      </c>
    </row>
    <row r="97" spans="1:1">
      <c r="A97" s="1">
        <f>100*B97+COUNTIF(B$3:B97,B97)</f>
        <v>0</v>
      </c>
    </row>
    <row r="98" spans="1:1">
      <c r="A98" s="1">
        <f>100*B98+COUNTIF(B$3:B98,B98)</f>
        <v>0</v>
      </c>
    </row>
    <row r="99" spans="1:1">
      <c r="A99" s="1">
        <f>100*B99+COUNTIF(B$3:B99,B99)</f>
        <v>0</v>
      </c>
    </row>
    <row r="100" spans="1:1">
      <c r="A100" s="1">
        <f>100*B100+COUNTIF(B$3:B100,B100)</f>
        <v>0</v>
      </c>
    </row>
    <row r="101" spans="1:1">
      <c r="A101" s="1">
        <f>100*B101+COUNTIF(B$3:B101,B101)</f>
        <v>0</v>
      </c>
    </row>
    <row r="102" spans="1:1">
      <c r="A102" s="1">
        <f>100*B102+COUNTIF(B$3:B102,B102)</f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1"/>
  <sheetViews>
    <sheetView tabSelected="1" zoomScale="110" zoomScaleNormal="110" workbookViewId="0">
      <selection activeCell="B1" sqref="B1"/>
    </sheetView>
  </sheetViews>
  <sheetFormatPr defaultRowHeight="13.5"/>
  <cols>
    <col min="1" max="2" width="4.125" customWidth="1"/>
    <col min="3" max="3" width="4.625" customWidth="1"/>
    <col min="4" max="4" width="28" customWidth="1"/>
    <col min="5" max="5" width="5.375" customWidth="1"/>
    <col min="6" max="6" width="9.5" style="41" bestFit="1" customWidth="1"/>
  </cols>
  <sheetData>
    <row r="1" spans="1:6">
      <c r="A1" t="s">
        <v>142</v>
      </c>
    </row>
    <row r="3" spans="1:6">
      <c r="B3" t="s">
        <v>143</v>
      </c>
    </row>
    <row r="5" spans="1:6">
      <c r="C5" t="s">
        <v>144</v>
      </c>
      <c r="D5" t="s">
        <v>145</v>
      </c>
    </row>
    <row r="6" spans="1:6">
      <c r="D6" t="s">
        <v>146</v>
      </c>
    </row>
    <row r="7" spans="1:6">
      <c r="D7" t="s">
        <v>147</v>
      </c>
    </row>
    <row r="9" spans="1:6">
      <c r="C9" t="s">
        <v>148</v>
      </c>
      <c r="D9" t="s">
        <v>149</v>
      </c>
      <c r="E9" s="40" t="s">
        <v>150</v>
      </c>
      <c r="F9" s="41" t="s">
        <v>151</v>
      </c>
    </row>
    <row r="10" spans="1:6">
      <c r="C10" t="s">
        <v>152</v>
      </c>
      <c r="D10" t="s">
        <v>153</v>
      </c>
      <c r="E10" s="40" t="s">
        <v>150</v>
      </c>
      <c r="F10" s="41" t="s">
        <v>155</v>
      </c>
    </row>
    <row r="11" spans="1:6">
      <c r="C11" t="s">
        <v>154</v>
      </c>
      <c r="D11" t="s">
        <v>156</v>
      </c>
      <c r="E11" s="40" t="s">
        <v>150</v>
      </c>
      <c r="F11" s="41" t="s">
        <v>157</v>
      </c>
    </row>
    <row r="12" spans="1:6">
      <c r="C12" t="s">
        <v>158</v>
      </c>
      <c r="D12" t="s">
        <v>159</v>
      </c>
      <c r="E12" s="40" t="s">
        <v>150</v>
      </c>
      <c r="F12" s="41" t="s">
        <v>70</v>
      </c>
    </row>
    <row r="13" spans="1:6">
      <c r="C13" t="s">
        <v>160</v>
      </c>
      <c r="D13" t="s">
        <v>161</v>
      </c>
      <c r="E13" s="40" t="s">
        <v>150</v>
      </c>
      <c r="F13" s="41">
        <v>1</v>
      </c>
    </row>
    <row r="14" spans="1:6">
      <c r="C14" t="s">
        <v>162</v>
      </c>
      <c r="D14" t="s">
        <v>179</v>
      </c>
      <c r="E14" s="40" t="s">
        <v>150</v>
      </c>
      <c r="F14" s="42">
        <f ca="1">TODAY()</f>
        <v>42907</v>
      </c>
    </row>
    <row r="15" spans="1:6">
      <c r="C15" t="s">
        <v>163</v>
      </c>
      <c r="D15" t="s">
        <v>164</v>
      </c>
      <c r="E15" s="40" t="s">
        <v>150</v>
      </c>
      <c r="F15" s="41">
        <v>990123</v>
      </c>
    </row>
    <row r="16" spans="1:6">
      <c r="C16" t="s">
        <v>165</v>
      </c>
      <c r="D16" t="s">
        <v>166</v>
      </c>
      <c r="E16" s="40" t="s">
        <v>150</v>
      </c>
      <c r="F16" s="41">
        <v>9123</v>
      </c>
    </row>
    <row r="17" spans="1:6">
      <c r="C17" t="s">
        <v>167</v>
      </c>
      <c r="D17" t="s">
        <v>168</v>
      </c>
      <c r="E17" s="40" t="s">
        <v>150</v>
      </c>
      <c r="F17" s="41">
        <v>3012345</v>
      </c>
    </row>
    <row r="18" spans="1:6">
      <c r="C18" t="s">
        <v>169</v>
      </c>
      <c r="D18" t="s">
        <v>170</v>
      </c>
      <c r="E18" s="40" t="s">
        <v>150</v>
      </c>
      <c r="F18" s="41" t="s">
        <v>171</v>
      </c>
    </row>
    <row r="19" spans="1:6">
      <c r="C19" t="s">
        <v>172</v>
      </c>
      <c r="D19" t="s">
        <v>173</v>
      </c>
      <c r="E19" s="40" t="s">
        <v>150</v>
      </c>
      <c r="F19" s="41">
        <v>1234567</v>
      </c>
    </row>
    <row r="20" spans="1:6">
      <c r="C20" t="s">
        <v>174</v>
      </c>
      <c r="D20" t="s">
        <v>175</v>
      </c>
      <c r="E20" s="40" t="s">
        <v>150</v>
      </c>
      <c r="F20" s="41" t="s">
        <v>102</v>
      </c>
    </row>
    <row r="21" spans="1:6">
      <c r="C21" t="s">
        <v>176</v>
      </c>
      <c r="D21" t="s">
        <v>177</v>
      </c>
      <c r="E21" s="40" t="s">
        <v>150</v>
      </c>
      <c r="F21" s="41" t="s">
        <v>178</v>
      </c>
    </row>
    <row r="23" spans="1:6">
      <c r="A23" t="s">
        <v>180</v>
      </c>
    </row>
    <row r="25" spans="1:6">
      <c r="B25" t="s">
        <v>181</v>
      </c>
    </row>
    <row r="27" spans="1:6">
      <c r="C27" t="s">
        <v>182</v>
      </c>
      <c r="D27" t="s">
        <v>183</v>
      </c>
    </row>
    <row r="28" spans="1:6">
      <c r="D28" t="s">
        <v>184</v>
      </c>
    </row>
    <row r="29" spans="1:6">
      <c r="D29" t="s">
        <v>185</v>
      </c>
    </row>
    <row r="31" spans="1:6">
      <c r="B31" t="s">
        <v>186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継続用</vt:lpstr>
      <vt:lpstr>移籍用</vt:lpstr>
      <vt:lpstr>新規用</vt:lpstr>
      <vt:lpstr>個人データ</vt:lpstr>
      <vt:lpstr>使い方</vt:lpstr>
      <vt:lpstr>移籍用!Print_Area</vt:lpstr>
      <vt:lpstr>新規用!Print_Area</vt:lpstr>
    </vt:vector>
  </TitlesOfParts>
  <Company>成蹊大学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</dc:creator>
  <cp:lastModifiedBy>成蹊中学・高等学校</cp:lastModifiedBy>
  <cp:lastPrinted>2015-06-24T09:55:36Z</cp:lastPrinted>
  <dcterms:created xsi:type="dcterms:W3CDTF">2015-06-24T08:39:10Z</dcterms:created>
  <dcterms:modified xsi:type="dcterms:W3CDTF">2017-06-20T23:52:42Z</dcterms:modified>
</cp:coreProperties>
</file>